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STATUT, opći akti, školski odbor\Statut ,opći akti,zapisnici školskog odbora,pozivi\POZIVI NA SJEDNICE ŠKOLSKOG ODBORA\pozivi na sjednice 2021 -2022 -2023 NOVI ŠO\2023\"/>
    </mc:Choice>
  </mc:AlternateContent>
  <xr:revisionPtr revIDLastSave="0" documentId="8_{988BF922-07AF-408C-BD74-0B3617BBD9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7" l="1"/>
  <c r="B37" i="8" l="1"/>
  <c r="E37" i="8" l="1"/>
  <c r="D37" i="8"/>
  <c r="D18" i="8" l="1"/>
  <c r="C18" i="8"/>
  <c r="F41" i="8" l="1"/>
  <c r="E41" i="8"/>
  <c r="D41" i="8"/>
  <c r="C41" i="8"/>
  <c r="B41" i="8"/>
  <c r="F22" i="8"/>
  <c r="E22" i="8"/>
  <c r="D22" i="8"/>
  <c r="C22" i="8"/>
  <c r="B22" i="8"/>
  <c r="I88" i="7" l="1"/>
  <c r="I87" i="7" s="1"/>
  <c r="H88" i="7"/>
  <c r="H87" i="7" s="1"/>
  <c r="I91" i="7"/>
  <c r="I90" i="7" s="1"/>
  <c r="H91" i="7"/>
  <c r="H90" i="7" s="1"/>
  <c r="I85" i="7"/>
  <c r="I84" i="7" s="1"/>
  <c r="H85" i="7"/>
  <c r="H84" i="7" s="1"/>
  <c r="I81" i="7"/>
  <c r="I80" i="7" s="1"/>
  <c r="I79" i="7" s="1"/>
  <c r="H81" i="7"/>
  <c r="H80" i="7" s="1"/>
  <c r="H79" i="7" s="1"/>
  <c r="E80" i="7"/>
  <c r="E79" i="7" s="1"/>
  <c r="I77" i="7"/>
  <c r="I76" i="7" s="1"/>
  <c r="I75" i="7" s="1"/>
  <c r="H77" i="7"/>
  <c r="H76" i="7" s="1"/>
  <c r="H75" i="7" s="1"/>
  <c r="I72" i="7"/>
  <c r="I71" i="7" s="1"/>
  <c r="H72" i="7"/>
  <c r="H71" i="7" s="1"/>
  <c r="H70" i="7" s="1"/>
  <c r="I66" i="7"/>
  <c r="H66" i="7"/>
  <c r="I68" i="7"/>
  <c r="H68" i="7"/>
  <c r="I63" i="7"/>
  <c r="I62" i="7" s="1"/>
  <c r="H63" i="7"/>
  <c r="H62" i="7" s="1"/>
  <c r="I57" i="7"/>
  <c r="I59" i="7"/>
  <c r="I56" i="7" s="1"/>
  <c r="I55" i="7" s="1"/>
  <c r="H57" i="7"/>
  <c r="H59" i="7"/>
  <c r="I47" i="7"/>
  <c r="I46" i="7" s="1"/>
  <c r="I45" i="7" s="1"/>
  <c r="H47" i="7"/>
  <c r="H46" i="7" s="1"/>
  <c r="H45" i="7" s="1"/>
  <c r="I51" i="7"/>
  <c r="H51" i="7"/>
  <c r="I53" i="7"/>
  <c r="H53" i="7"/>
  <c r="H42" i="7"/>
  <c r="H41" i="7" s="1"/>
  <c r="I43" i="7"/>
  <c r="I42" i="7" s="1"/>
  <c r="I41" i="7" s="1"/>
  <c r="H43" i="7"/>
  <c r="I39" i="7"/>
  <c r="I38" i="7" s="1"/>
  <c r="I37" i="7" s="1"/>
  <c r="I36" i="7" s="1"/>
  <c r="H39" i="7"/>
  <c r="H38" i="7" s="1"/>
  <c r="H37" i="7" s="1"/>
  <c r="H36" i="7" s="1"/>
  <c r="I33" i="7"/>
  <c r="I32" i="7" s="1"/>
  <c r="I31" i="7" s="1"/>
  <c r="H33" i="7"/>
  <c r="H32" i="7" s="1"/>
  <c r="H31" i="7" s="1"/>
  <c r="I29" i="7"/>
  <c r="I28" i="7" s="1"/>
  <c r="I27" i="7" s="1"/>
  <c r="H29" i="7"/>
  <c r="H28" i="7" s="1"/>
  <c r="H27" i="7" s="1"/>
  <c r="I99" i="7"/>
  <c r="I98" i="7" s="1"/>
  <c r="I96" i="7"/>
  <c r="I95" i="7" s="1"/>
  <c r="H99" i="7"/>
  <c r="H98" i="7" s="1"/>
  <c r="H96" i="7"/>
  <c r="H95" i="7" s="1"/>
  <c r="G95" i="7"/>
  <c r="G94" i="7" s="1"/>
  <c r="G96" i="7"/>
  <c r="G99" i="7"/>
  <c r="G98" i="7" s="1"/>
  <c r="I23" i="7"/>
  <c r="I22" i="7" s="1"/>
  <c r="H23" i="7"/>
  <c r="H22" i="7" s="1"/>
  <c r="D17" i="3"/>
  <c r="I19" i="7"/>
  <c r="I18" i="7" s="1"/>
  <c r="H19" i="7"/>
  <c r="H18" i="7" s="1"/>
  <c r="I13" i="7"/>
  <c r="I12" i="7" s="1"/>
  <c r="H13" i="7"/>
  <c r="H12" i="7" s="1"/>
  <c r="I9" i="7"/>
  <c r="I8" i="7" s="1"/>
  <c r="H9" i="7"/>
  <c r="H8" i="7" s="1"/>
  <c r="F99" i="7"/>
  <c r="F98" i="7" s="1"/>
  <c r="F91" i="7"/>
  <c r="F90" i="7" s="1"/>
  <c r="F88" i="7"/>
  <c r="F87" i="7" s="1"/>
  <c r="F81" i="7"/>
  <c r="F80" i="7" s="1"/>
  <c r="F79" i="7" s="1"/>
  <c r="F85" i="7"/>
  <c r="F84" i="7" s="1"/>
  <c r="F76" i="7"/>
  <c r="F75" i="7" s="1"/>
  <c r="F77" i="7"/>
  <c r="F72" i="7"/>
  <c r="F71" i="7" s="1"/>
  <c r="F70" i="7" s="1"/>
  <c r="F66" i="7"/>
  <c r="F68" i="7"/>
  <c r="E66" i="7"/>
  <c r="G57" i="7"/>
  <c r="F57" i="7"/>
  <c r="F56" i="7" s="1"/>
  <c r="F55" i="7" s="1"/>
  <c r="E57" i="7"/>
  <c r="E59" i="7"/>
  <c r="F59" i="7"/>
  <c r="G59" i="7"/>
  <c r="G56" i="7" s="1"/>
  <c r="F63" i="7"/>
  <c r="F62" i="7" s="1"/>
  <c r="F51" i="7"/>
  <c r="F53" i="7"/>
  <c r="F47" i="7"/>
  <c r="F46" i="7" s="1"/>
  <c r="F45" i="7" s="1"/>
  <c r="F43" i="7"/>
  <c r="F42" i="7" s="1"/>
  <c r="F41" i="7" s="1"/>
  <c r="F39" i="7"/>
  <c r="F38" i="7" s="1"/>
  <c r="F37" i="7" s="1"/>
  <c r="F33" i="7"/>
  <c r="F32" i="7" s="1"/>
  <c r="F31" i="7" s="1"/>
  <c r="F29" i="7"/>
  <c r="F23" i="7"/>
  <c r="F22" i="7" s="1"/>
  <c r="I65" i="7" l="1"/>
  <c r="H94" i="7"/>
  <c r="I50" i="7"/>
  <c r="I49" i="7" s="1"/>
  <c r="H56" i="7"/>
  <c r="H55" i="7" s="1"/>
  <c r="H83" i="7"/>
  <c r="I83" i="7"/>
  <c r="F65" i="7"/>
  <c r="F61" i="7"/>
  <c r="F50" i="7"/>
  <c r="F49" i="7" s="1"/>
  <c r="H50" i="7"/>
  <c r="H49" i="7" s="1"/>
  <c r="H17" i="7"/>
  <c r="H16" i="7" s="1"/>
  <c r="E56" i="7"/>
  <c r="E55" i="7" s="1"/>
  <c r="H65" i="7"/>
  <c r="H61" i="7" s="1"/>
  <c r="I17" i="7"/>
  <c r="I7" i="7"/>
  <c r="I6" i="7" s="1"/>
  <c r="I61" i="7"/>
  <c r="F83" i="7"/>
  <c r="I94" i="7"/>
  <c r="I70" i="7"/>
  <c r="F19" i="7"/>
  <c r="F18" i="7" s="1"/>
  <c r="F17" i="7" s="1"/>
  <c r="F96" i="7"/>
  <c r="F95" i="7" s="1"/>
  <c r="F94" i="7" s="1"/>
  <c r="F13" i="7"/>
  <c r="F12" i="7" s="1"/>
  <c r="F9" i="7"/>
  <c r="F8" i="7" s="1"/>
  <c r="E91" i="7"/>
  <c r="E90" i="7" s="1"/>
  <c r="E88" i="7"/>
  <c r="E87" i="7" s="1"/>
  <c r="G88" i="7"/>
  <c r="G87" i="7" s="1"/>
  <c r="E85" i="7"/>
  <c r="E84" i="7" s="1"/>
  <c r="E81" i="7"/>
  <c r="E77" i="7"/>
  <c r="E76" i="7" s="1"/>
  <c r="E75" i="7" s="1"/>
  <c r="E72" i="7"/>
  <c r="E71" i="7" s="1"/>
  <c r="E70" i="7" s="1"/>
  <c r="E68" i="7"/>
  <c r="E65" i="7" s="1"/>
  <c r="E63" i="7"/>
  <c r="E62" i="7" s="1"/>
  <c r="E51" i="7"/>
  <c r="E53" i="7"/>
  <c r="E47" i="7"/>
  <c r="E46" i="7" s="1"/>
  <c r="E45" i="7" s="1"/>
  <c r="E43" i="7"/>
  <c r="E42" i="7" s="1"/>
  <c r="E41" i="7" s="1"/>
  <c r="E39" i="7"/>
  <c r="E38" i="7" s="1"/>
  <c r="E37" i="7" s="1"/>
  <c r="E99" i="7"/>
  <c r="E98" i="7" s="1"/>
  <c r="E96" i="7"/>
  <c r="E95" i="7" s="1"/>
  <c r="E9" i="7"/>
  <c r="E8" i="7" s="1"/>
  <c r="G9" i="7"/>
  <c r="G8" i="7" s="1"/>
  <c r="E13" i="7"/>
  <c r="E12" i="7" s="1"/>
  <c r="G13" i="7"/>
  <c r="G12" i="7" s="1"/>
  <c r="E19" i="7"/>
  <c r="E18" i="7" s="1"/>
  <c r="G19" i="7"/>
  <c r="G18" i="7" s="1"/>
  <c r="E23" i="7"/>
  <c r="E22" i="7" s="1"/>
  <c r="G23" i="7"/>
  <c r="G22" i="7" s="1"/>
  <c r="E29" i="7"/>
  <c r="E28" i="7" s="1"/>
  <c r="E27" i="7" s="1"/>
  <c r="G29" i="7"/>
  <c r="G28" i="7" s="1"/>
  <c r="G27" i="7" s="1"/>
  <c r="E33" i="7"/>
  <c r="E32" i="7" s="1"/>
  <c r="E31" i="7" s="1"/>
  <c r="G33" i="7"/>
  <c r="G32" i="7" s="1"/>
  <c r="G31" i="7" s="1"/>
  <c r="G39" i="7"/>
  <c r="G38" i="7" s="1"/>
  <c r="G37" i="7" s="1"/>
  <c r="G36" i="7" s="1"/>
  <c r="G43" i="7"/>
  <c r="G42" i="7" s="1"/>
  <c r="G41" i="7" s="1"/>
  <c r="G47" i="7"/>
  <c r="G46" i="7" s="1"/>
  <c r="G45" i="7" s="1"/>
  <c r="G51" i="7"/>
  <c r="G53" i="7"/>
  <c r="G63" i="7"/>
  <c r="G62" i="7" s="1"/>
  <c r="G68" i="7"/>
  <c r="G65" i="7" s="1"/>
  <c r="G72" i="7"/>
  <c r="G71" i="7" s="1"/>
  <c r="G70" i="7" s="1"/>
  <c r="G77" i="7"/>
  <c r="G76" i="7" s="1"/>
  <c r="G75" i="7" s="1"/>
  <c r="G81" i="7"/>
  <c r="G80" i="7" s="1"/>
  <c r="G79" i="7" s="1"/>
  <c r="G85" i="7"/>
  <c r="G84" i="7" s="1"/>
  <c r="G91" i="7"/>
  <c r="G90" i="7" s="1"/>
  <c r="I16" i="7" l="1"/>
  <c r="F36" i="7"/>
  <c r="F7" i="7"/>
  <c r="F6" i="7" s="1"/>
  <c r="E83" i="7"/>
  <c r="E50" i="7"/>
  <c r="E49" i="7" s="1"/>
  <c r="E17" i="7"/>
  <c r="E61" i="7"/>
  <c r="E94" i="7"/>
  <c r="G50" i="7"/>
  <c r="G49" i="7" s="1"/>
  <c r="G61" i="7"/>
  <c r="G17" i="7"/>
  <c r="G16" i="7" s="1"/>
  <c r="G7" i="7"/>
  <c r="G6" i="7" s="1"/>
  <c r="G83" i="7"/>
  <c r="E7" i="7"/>
  <c r="E6" i="7" s="1"/>
  <c r="F18" i="8"/>
  <c r="E18" i="8"/>
  <c r="B18" i="8"/>
  <c r="F15" i="8"/>
  <c r="E15" i="8"/>
  <c r="D15" i="8"/>
  <c r="C15" i="8"/>
  <c r="B15" i="8"/>
  <c r="F13" i="8"/>
  <c r="E13" i="8"/>
  <c r="D13" i="8"/>
  <c r="C13" i="8"/>
  <c r="B13" i="8"/>
  <c r="F11" i="8"/>
  <c r="E11" i="8"/>
  <c r="D11" i="8"/>
  <c r="C11" i="8"/>
  <c r="B11" i="8"/>
  <c r="B34" i="8"/>
  <c r="B32" i="8"/>
  <c r="B30" i="8"/>
  <c r="B29" i="8" s="1"/>
  <c r="C37" i="8"/>
  <c r="C34" i="8"/>
  <c r="C30" i="8"/>
  <c r="C32" i="8"/>
  <c r="B10" i="8" l="1"/>
  <c r="E36" i="7"/>
  <c r="C29" i="8"/>
  <c r="E10" i="8"/>
  <c r="F10" i="8"/>
  <c r="D10" i="8"/>
  <c r="C10" i="8"/>
  <c r="E16" i="7"/>
  <c r="F37" i="8"/>
  <c r="F34" i="8"/>
  <c r="E34" i="8"/>
  <c r="F32" i="8"/>
  <c r="F30" i="8"/>
  <c r="E32" i="8"/>
  <c r="E30" i="8"/>
  <c r="E29" i="8" l="1"/>
  <c r="F29" i="8"/>
  <c r="D30" i="8"/>
  <c r="D32" i="8"/>
  <c r="D34" i="8"/>
  <c r="B11" i="5"/>
  <c r="B10" i="5" s="1"/>
  <c r="F11" i="5"/>
  <c r="F10" i="5" s="1"/>
  <c r="E11" i="5"/>
  <c r="E10" i="5" s="1"/>
  <c r="D11" i="5"/>
  <c r="D10" i="5" s="1"/>
  <c r="C11" i="5"/>
  <c r="C10" i="5" s="1"/>
  <c r="D25" i="3"/>
  <c r="D31" i="3"/>
  <c r="D11" i="3"/>
  <c r="D10" i="3" s="1"/>
  <c r="H25" i="3"/>
  <c r="G25" i="3"/>
  <c r="H31" i="3"/>
  <c r="G31" i="3"/>
  <c r="E25" i="3"/>
  <c r="E31" i="3"/>
  <c r="F25" i="3"/>
  <c r="F31" i="3"/>
  <c r="D29" i="8" l="1"/>
  <c r="G24" i="3"/>
  <c r="H24" i="3"/>
  <c r="F24" i="3"/>
  <c r="E24" i="3"/>
  <c r="D24" i="3"/>
  <c r="E17" i="3"/>
  <c r="E11" i="3"/>
  <c r="F11" i="3"/>
  <c r="H11" i="3"/>
  <c r="G11" i="3"/>
  <c r="H17" i="3"/>
  <c r="G17" i="3"/>
  <c r="F17" i="3"/>
  <c r="E10" i="3" l="1"/>
  <c r="F10" i="3"/>
  <c r="G10" i="3"/>
  <c r="H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7"/>
  <c r="F27" i="7" s="1"/>
  <c r="F16" i="7" s="1"/>
  <c r="G55" i="7"/>
  <c r="H7" i="7"/>
  <c r="H6" i="7" s="1"/>
</calcChain>
</file>

<file path=xl/sharedStrings.xml><?xml version="1.0" encoding="utf-8"?>
<sst xmlns="http://schemas.openxmlformats.org/spreadsheetml/2006/main" count="327" uniqueCount="158">
  <si>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</si>
  <si>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</si>
  <si>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</si>
  <si>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</si>
  <si>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</si>
  <si>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</si>
  <si>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</si>
  <si>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</si>
  <si>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</si>
  <si>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</si>
  <si>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</si>
  <si>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</si>
  <si>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</si>
  <si>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</si>
  <si>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</si>
  <si>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</si>
  <si>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</si>
  <si>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</si>
  <si>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</si>
  <si>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</si>
  <si>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</si>
  <si>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</si>
  <si>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</si>
  <si>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</si>
  <si>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</si>
  <si>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</si>
  <si>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</si>
  <si>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</si>
  <si>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</si>
  <si>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</si>
  <si>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</si>
  <si>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</si>
  <si>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</si>
  <si>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</si>
  <si>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</si>
  <si>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</si>
  <si>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</si>
  <si>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</si>
  <si>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</si>
  <si>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</si>
  <si>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</si>
  <si>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</si>
  <si>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</si>
  <si>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</si>
  <si>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</si>
  <si>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</si>
  <si>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</si>
  <si>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</si>
  <si>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</si>
  <si>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</si>
  <si>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</si>
  <si>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</si>
  <si>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</si>
  <si>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</si>
  <si>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</si>
  <si>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</si>
  <si>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</si>
  <si>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</si>
  <si>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</si>
  <si>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</si>
  <si>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</si>
  <si>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</si>
  <si>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</si>
  <si>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</si>
  <si>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</si>
  <si>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</si>
  <si>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</si>
  <si>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</si>
  <si>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</si>
  <si>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</si>
  <si>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</si>
  <si>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</si>
  <si>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</si>
  <si>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</si>
  <si>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</si>
  <si>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imovine</t>
  </si>
  <si>
    <t>Prihodi od prodaje proizvoda i robe te pruženih usluga, prihodi od donacija te povrati po protestiranim jamstvima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</si>
  <si>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</si>
  <si>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</si>
  <si>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</si>
  <si>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</si>
  <si>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</si>
  <si>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</si>
  <si>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</si>
  <si>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</si>
  <si>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</si>
  <si>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</si>
  <si>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</si>
  <si>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</si>
  <si>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</si>
  <si>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</si>
  <si>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</si>
  <si>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</si>
  <si>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</si>
  <si>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</si>
  <si>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</si>
  <si>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</si>
  <si>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</si>
  <si>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</si>
  <si>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</si>
  <si>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</si>
  <si>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</si>
  <si>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</si>
  <si>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</si>
  <si>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</si>
  <si>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</si>
  <si>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</si>
  <si>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 xml:space="preserve"> Ostale pomoći proračunski korisnici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</si>
  <si>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</si>
  <si>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</si>
  <si>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</si>
  <si>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</si>
  <si>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</si>
  <si>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</si>
  <si>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</si>
  <si>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</si>
  <si>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</si>
  <si>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</si>
  <si>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</si>
  <si>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</si>
  <si>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</si>
  <si>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</si>
  <si>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</si>
  <si>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</si>
  <si>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</si>
  <si>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</si>
  <si>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</si>
  <si>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</si>
  <si>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</si>
  <si>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</si>
  <si>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</si>
  <si>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</si>
  <si>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</si>
  <si>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</si>
  <si>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</si>
  <si>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</si>
  <si>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</si>
  <si>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</si>
  <si>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</si>
  <si>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</si>
  <si>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</si>
  <si>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</si>
  <si>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Rashodi podslovanja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</si>
  <si>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</si>
  <si>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</si>
  <si>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</si>
  <si>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</si>
  <si>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</si>
  <si>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Tekući projekt T120708</t>
  </si>
  <si>
    <t>Ostale pomoći</t>
  </si>
  <si>
    <t>Fondovi EU</t>
  </si>
  <si>
    <t>Aktivnost A120819</t>
  </si>
  <si>
    <t>5.8.1</t>
  </si>
  <si>
    <t xml:space="preserve">Izvor </t>
  </si>
  <si>
    <t>72 Prihodi od nef.imovine</t>
  </si>
  <si>
    <t>FINANCIJSKI PLAN PRORAČUNSKOG KORISNIKA OSNOVNA ŠKOLA GRUDA
ZA 2024. I PROJEKCIJA ZA 2025. I 2026. GODINU</t>
  </si>
  <si>
    <t>FINANCIJSKI PLAN PRORAČUNSKOG KORISNIKA OSNOVNA ŠKOLA GRUDA 
ZA 2024. I PROJEKCIJA ZA 2025. I 2026. GODINU</t>
  </si>
  <si>
    <t>34,42,45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</si>
</sst>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indent="1"/>
    </xf>
    <xf numFmtId="3" fontId="6" fillId="2" borderId="3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vertical="center" wrapText="1"/>
    </xf>
    <xf numFmtId="3" fontId="23" fillId="2" borderId="3" xfId="0" applyNumberFormat="1" applyFont="1" applyFill="1" applyBorder="1" applyAlignment="1">
      <alignment horizontal="right"/>
    </xf>
    <xf numFmtId="3" fontId="23" fillId="2" borderId="4" xfId="0" applyNumberFormat="1" applyFont="1" applyFill="1" applyBorder="1" applyAlignment="1">
      <alignment horizontal="right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9" fillId="5" borderId="3" xfId="0" applyFont="1" applyFill="1" applyBorder="1" applyAlignment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right"/>
    </xf>
    <xf numFmtId="3" fontId="6" fillId="6" borderId="3" xfId="0" applyNumberFormat="1" applyFont="1" applyFill="1" applyBorder="1" applyAlignment="1">
      <alignment horizontal="right"/>
    </xf>
    <xf numFmtId="0" fontId="21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24" fillId="6" borderId="1" xfId="0" applyFont="1" applyFill="1" applyBorder="1" applyAlignment="1">
      <alignment horizontal="left" vertical="center" indent="1"/>
    </xf>
    <xf numFmtId="0" fontId="24" fillId="6" borderId="2" xfId="0" applyFont="1" applyFill="1" applyBorder="1" applyAlignment="1">
      <alignment horizontal="left" vertical="center" wrapText="1" indent="1"/>
    </xf>
    <xf numFmtId="0" fontId="24" fillId="6" borderId="4" xfId="0" applyFont="1" applyFill="1" applyBorder="1" applyAlignment="1">
      <alignment horizontal="left" vertical="center" wrapText="1" indent="1"/>
    </xf>
    <xf numFmtId="0" fontId="24" fillId="6" borderId="4" xfId="0" applyFont="1" applyFill="1" applyBorder="1" applyAlignment="1">
      <alignment horizontal="left" vertical="center" wrapText="1"/>
    </xf>
    <xf numFmtId="3" fontId="24" fillId="6" borderId="4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 wrapText="1"/>
    </xf>
    <xf numFmtId="0" fontId="15" fillId="5" borderId="4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 wrapText="1"/>
    </xf>
    <xf numFmtId="3" fontId="22" fillId="3" borderId="4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3" fontId="22" fillId="7" borderId="4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22" fillId="3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3" fontId="22" fillId="3" borderId="3" xfId="0" applyNumberFormat="1" applyFont="1" applyFill="1" applyBorder="1" applyAlignment="1">
      <alignment horizontal="right" wrapText="1"/>
    </xf>
    <xf numFmtId="3" fontId="23" fillId="5" borderId="4" xfId="0" applyNumberFormat="1" applyFont="1" applyFill="1" applyBorder="1" applyAlignment="1">
      <alignment horizontal="right"/>
    </xf>
    <xf numFmtId="3" fontId="23" fillId="5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 wrapText="1"/>
    </xf>
    <xf numFmtId="0" fontId="22" fillId="5" borderId="4" xfId="0" applyFont="1" applyFill="1" applyBorder="1" applyAlignment="1">
      <alignment horizontal="left" vertical="center" wrapText="1" indent="1"/>
    </xf>
    <xf numFmtId="3" fontId="22" fillId="5" borderId="4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23" fillId="3" borderId="2" xfId="0" applyFont="1" applyFill="1" applyBorder="1" applyAlignment="1">
      <alignment horizontal="left" vertical="center" wrapText="1" indent="1"/>
    </xf>
    <xf numFmtId="0" fontId="23" fillId="3" borderId="4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J7" sqref="J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6" t="s">
        <v>155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36" t="s">
        <v>18</v>
      </c>
      <c r="B3" s="136"/>
      <c r="C3" s="136"/>
      <c r="D3" s="136"/>
      <c r="E3" s="136"/>
      <c r="F3" s="136"/>
      <c r="G3" s="136"/>
      <c r="H3" s="136"/>
      <c r="I3" s="149"/>
      <c r="J3" s="14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36" t="s">
        <v>24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37</v>
      </c>
    </row>
    <row r="7" spans="1:10" ht="25.5" x14ac:dyDescent="0.25">
      <c r="A7" s="27"/>
      <c r="B7" s="28"/>
      <c r="C7" s="28"/>
      <c r="D7" s="29"/>
      <c r="E7" s="30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141" t="s">
        <v>0</v>
      </c>
      <c r="B8" s="135"/>
      <c r="C8" s="135"/>
      <c r="D8" s="135"/>
      <c r="E8" s="150"/>
      <c r="F8" s="31">
        <f>F9+F10</f>
        <v>1345727</v>
      </c>
      <c r="G8" s="31">
        <f t="shared" ref="G8:J8" si="0">G9+G10</f>
        <v>1363433</v>
      </c>
      <c r="H8" s="31">
        <f t="shared" si="0"/>
        <v>1545848</v>
      </c>
      <c r="I8" s="31">
        <f t="shared" si="0"/>
        <v>1545848</v>
      </c>
      <c r="J8" s="31">
        <f t="shared" si="0"/>
        <v>1545848</v>
      </c>
    </row>
    <row r="9" spans="1:10" x14ac:dyDescent="0.25">
      <c r="A9" s="151" t="s">
        <v>40</v>
      </c>
      <c r="B9" s="152"/>
      <c r="C9" s="152"/>
      <c r="D9" s="152"/>
      <c r="E9" s="148"/>
      <c r="F9" s="32">
        <v>1345653</v>
      </c>
      <c r="G9" s="32">
        <v>1363353</v>
      </c>
      <c r="H9" s="32">
        <v>1545758</v>
      </c>
      <c r="I9" s="32">
        <v>1545758</v>
      </c>
      <c r="J9" s="32">
        <v>1545758</v>
      </c>
    </row>
    <row r="10" spans="1:10" x14ac:dyDescent="0.25">
      <c r="A10" s="147" t="s">
        <v>41</v>
      </c>
      <c r="B10" s="148"/>
      <c r="C10" s="148"/>
      <c r="D10" s="148"/>
      <c r="E10" s="148"/>
      <c r="F10" s="32">
        <v>74</v>
      </c>
      <c r="G10" s="32">
        <v>80</v>
      </c>
      <c r="H10" s="32">
        <v>90</v>
      </c>
      <c r="I10" s="32">
        <v>90</v>
      </c>
      <c r="J10" s="32">
        <v>90</v>
      </c>
    </row>
    <row r="11" spans="1:10" x14ac:dyDescent="0.25">
      <c r="A11" s="35" t="s">
        <v>1</v>
      </c>
      <c r="B11" s="42"/>
      <c r="C11" s="42"/>
      <c r="D11" s="42"/>
      <c r="E11" s="42"/>
      <c r="F11" s="31">
        <f>F12+F13</f>
        <v>1344805</v>
      </c>
      <c r="G11" s="31">
        <f t="shared" ref="G11:J11" si="1">G12+G13</f>
        <v>1363433</v>
      </c>
      <c r="H11" s="31">
        <f t="shared" si="1"/>
        <v>1545848</v>
      </c>
      <c r="I11" s="31">
        <f t="shared" si="1"/>
        <v>1545848</v>
      </c>
      <c r="J11" s="31">
        <f t="shared" si="1"/>
        <v>1545848</v>
      </c>
    </row>
    <row r="12" spans="1:10" x14ac:dyDescent="0.25">
      <c r="A12" s="153" t="s">
        <v>42</v>
      </c>
      <c r="B12" s="152"/>
      <c r="C12" s="152"/>
      <c r="D12" s="152"/>
      <c r="E12" s="152"/>
      <c r="F12" s="32">
        <v>1249658</v>
      </c>
      <c r="G12" s="32">
        <v>1338446</v>
      </c>
      <c r="H12" s="32">
        <v>1523948</v>
      </c>
      <c r="I12" s="32">
        <v>1523948</v>
      </c>
      <c r="J12" s="43">
        <v>1523948</v>
      </c>
    </row>
    <row r="13" spans="1:10" x14ac:dyDescent="0.25">
      <c r="A13" s="147" t="s">
        <v>43</v>
      </c>
      <c r="B13" s="148"/>
      <c r="C13" s="148"/>
      <c r="D13" s="148"/>
      <c r="E13" s="148"/>
      <c r="F13" s="32">
        <v>95147</v>
      </c>
      <c r="G13" s="32">
        <v>24987</v>
      </c>
      <c r="H13" s="32">
        <v>21900</v>
      </c>
      <c r="I13" s="32">
        <v>21900</v>
      </c>
      <c r="J13" s="43">
        <v>21900</v>
      </c>
    </row>
    <row r="14" spans="1:10" x14ac:dyDescent="0.25">
      <c r="A14" s="134" t="s">
        <v>66</v>
      </c>
      <c r="B14" s="135"/>
      <c r="C14" s="135"/>
      <c r="D14" s="135"/>
      <c r="E14" s="135"/>
      <c r="F14" s="31">
        <f>F8-F11</f>
        <v>922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36" t="s">
        <v>25</v>
      </c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147" t="s">
        <v>44</v>
      </c>
      <c r="B19" s="148"/>
      <c r="C19" s="148"/>
      <c r="D19" s="148"/>
      <c r="E19" s="148"/>
      <c r="F19" s="32"/>
      <c r="G19" s="32"/>
      <c r="H19" s="32"/>
      <c r="I19" s="32"/>
      <c r="J19" s="43"/>
    </row>
    <row r="20" spans="1:10" x14ac:dyDescent="0.25">
      <c r="A20" s="147" t="s">
        <v>45</v>
      </c>
      <c r="B20" s="148"/>
      <c r="C20" s="148"/>
      <c r="D20" s="148"/>
      <c r="E20" s="148"/>
      <c r="F20" s="32"/>
      <c r="G20" s="32"/>
      <c r="H20" s="32"/>
      <c r="I20" s="32"/>
      <c r="J20" s="43"/>
    </row>
    <row r="21" spans="1:10" x14ac:dyDescent="0.25">
      <c r="A21" s="134" t="s">
        <v>2</v>
      </c>
      <c r="B21" s="135"/>
      <c r="C21" s="135"/>
      <c r="D21" s="135"/>
      <c r="E21" s="135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34" t="s">
        <v>67</v>
      </c>
      <c r="B22" s="135"/>
      <c r="C22" s="135"/>
      <c r="D22" s="135"/>
      <c r="E22" s="135"/>
      <c r="F22" s="31">
        <f>F14+F21</f>
        <v>922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36" t="s">
        <v>68</v>
      </c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7"/>
      <c r="B26" s="28"/>
      <c r="C26" s="28"/>
      <c r="D26" s="29"/>
      <c r="E26" s="30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138" t="s">
        <v>69</v>
      </c>
      <c r="B27" s="139"/>
      <c r="C27" s="139"/>
      <c r="D27" s="139"/>
      <c r="E27" s="140"/>
      <c r="F27" s="44">
        <v>-1436</v>
      </c>
      <c r="G27" s="44">
        <v>0</v>
      </c>
      <c r="H27" s="44">
        <v>0</v>
      </c>
      <c r="I27" s="44">
        <v>0</v>
      </c>
      <c r="J27" s="45">
        <v>0</v>
      </c>
    </row>
    <row r="28" spans="1:10" ht="15" customHeight="1" x14ac:dyDescent="0.25">
      <c r="A28" s="134" t="s">
        <v>70</v>
      </c>
      <c r="B28" s="135"/>
      <c r="C28" s="135"/>
      <c r="D28" s="135"/>
      <c r="E28" s="135"/>
      <c r="F28" s="46">
        <v>-514</v>
      </c>
      <c r="G28" s="46">
        <f t="shared" ref="G28:J28" si="5">G22+G27</f>
        <v>0</v>
      </c>
      <c r="H28" s="46">
        <f t="shared" si="5"/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141" t="s">
        <v>71</v>
      </c>
      <c r="B29" s="142"/>
      <c r="C29" s="142"/>
      <c r="D29" s="142"/>
      <c r="E29" s="143"/>
      <c r="F29" s="46"/>
      <c r="G29" s="46">
        <f t="shared" ref="G29:J29" si="6">G14+G21+G27-G28</f>
        <v>0</v>
      </c>
      <c r="H29" s="46">
        <f t="shared" si="6"/>
        <v>0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144" t="s">
        <v>65</v>
      </c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57" t="s">
        <v>38</v>
      </c>
      <c r="G33" s="57" t="s">
        <v>36</v>
      </c>
      <c r="H33" s="57" t="s">
        <v>46</v>
      </c>
      <c r="I33" s="57" t="s">
        <v>47</v>
      </c>
      <c r="J33" s="57" t="s">
        <v>48</v>
      </c>
    </row>
    <row r="34" spans="1:10" x14ac:dyDescent="0.25">
      <c r="A34" s="138" t="s">
        <v>69</v>
      </c>
      <c r="B34" s="139"/>
      <c r="C34" s="139"/>
      <c r="D34" s="139"/>
      <c r="E34" s="140"/>
      <c r="F34" s="44">
        <v>0</v>
      </c>
      <c r="G34" s="44">
        <f>F37</f>
        <v>0</v>
      </c>
      <c r="H34" s="44">
        <f>G37</f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138" t="s">
        <v>72</v>
      </c>
      <c r="B35" s="139"/>
      <c r="C35" s="139"/>
      <c r="D35" s="139"/>
      <c r="E35" s="140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138" t="s">
        <v>73</v>
      </c>
      <c r="B36" s="145"/>
      <c r="C36" s="145"/>
      <c r="D36" s="145"/>
      <c r="E36" s="146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134" t="s">
        <v>70</v>
      </c>
      <c r="B37" s="135"/>
      <c r="C37" s="135"/>
      <c r="D37" s="135"/>
      <c r="E37" s="135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132" t="s">
        <v>39</v>
      </c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23" sqref="H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6" t="s">
        <v>156</v>
      </c>
      <c r="B1" s="136"/>
      <c r="C1" s="136"/>
      <c r="D1" s="136"/>
      <c r="E1" s="136"/>
      <c r="F1" s="136"/>
      <c r="G1" s="136"/>
      <c r="H1" s="13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6" t="s">
        <v>18</v>
      </c>
      <c r="B3" s="136"/>
      <c r="C3" s="136"/>
      <c r="D3" s="136"/>
      <c r="E3" s="136"/>
      <c r="F3" s="136"/>
      <c r="G3" s="136"/>
      <c r="H3" s="13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6" t="s">
        <v>4</v>
      </c>
      <c r="B5" s="136"/>
      <c r="C5" s="136"/>
      <c r="D5" s="136"/>
      <c r="E5" s="136"/>
      <c r="F5" s="136"/>
      <c r="G5" s="136"/>
      <c r="H5" s="13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6" t="s">
        <v>49</v>
      </c>
      <c r="B7" s="136"/>
      <c r="C7" s="136"/>
      <c r="D7" s="136"/>
      <c r="E7" s="136"/>
      <c r="F7" s="136"/>
      <c r="G7" s="136"/>
      <c r="H7" s="13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35</v>
      </c>
      <c r="E9" s="20" t="s">
        <v>36</v>
      </c>
      <c r="F9" s="20" t="s">
        <v>33</v>
      </c>
      <c r="G9" s="20" t="s">
        <v>26</v>
      </c>
      <c r="H9" s="20" t="s">
        <v>34</v>
      </c>
    </row>
    <row r="10" spans="1:8" x14ac:dyDescent="0.25">
      <c r="A10" s="79"/>
      <c r="B10" s="80"/>
      <c r="C10" s="81" t="s">
        <v>0</v>
      </c>
      <c r="D10" s="82">
        <f>SUM(D11+D17)</f>
        <v>1345727.02</v>
      </c>
      <c r="E10" s="83">
        <f>SUM(E11+E17)</f>
        <v>1363433</v>
      </c>
      <c r="F10" s="83">
        <f>SUM(F11+F17)</f>
        <v>1545848</v>
      </c>
      <c r="G10" s="83">
        <f>SUM(G11+G17)</f>
        <v>1545848</v>
      </c>
      <c r="H10" s="83">
        <f>SUM(H11+H17)</f>
        <v>1545848</v>
      </c>
    </row>
    <row r="11" spans="1:8" ht="15.75" customHeight="1" x14ac:dyDescent="0.25">
      <c r="A11" s="74">
        <v>6</v>
      </c>
      <c r="B11" s="74"/>
      <c r="C11" s="74" t="s">
        <v>7</v>
      </c>
      <c r="D11" s="75">
        <f>SUM(D12:D16)</f>
        <v>1345653.02</v>
      </c>
      <c r="E11" s="76">
        <f>SUM(E12:E16)</f>
        <v>1363353</v>
      </c>
      <c r="F11" s="76">
        <f>SUM(G12:G16)</f>
        <v>1545758</v>
      </c>
      <c r="G11" s="76">
        <f>SUM(G12:G16)</f>
        <v>1545758</v>
      </c>
      <c r="H11" s="76">
        <f>SUM(H12:H16)</f>
        <v>1545758</v>
      </c>
    </row>
    <row r="12" spans="1:8" ht="38.25" x14ac:dyDescent="0.25">
      <c r="A12" s="11"/>
      <c r="B12" s="15">
        <v>63</v>
      </c>
      <c r="C12" s="15" t="s">
        <v>28</v>
      </c>
      <c r="D12" s="8">
        <v>905163</v>
      </c>
      <c r="E12" s="9">
        <v>990088</v>
      </c>
      <c r="F12" s="9">
        <v>1150538</v>
      </c>
      <c r="G12" s="9">
        <v>1150538</v>
      </c>
      <c r="H12" s="9">
        <v>1150538</v>
      </c>
    </row>
    <row r="13" spans="1:8" x14ac:dyDescent="0.25">
      <c r="A13" s="12"/>
      <c r="B13" s="59">
        <v>64</v>
      </c>
      <c r="C13" s="59" t="s">
        <v>75</v>
      </c>
      <c r="D13" s="8">
        <v>0.02</v>
      </c>
      <c r="E13" s="9">
        <v>2</v>
      </c>
      <c r="F13" s="9">
        <v>3</v>
      </c>
      <c r="G13" s="9">
        <v>3</v>
      </c>
      <c r="H13" s="9">
        <v>3</v>
      </c>
    </row>
    <row r="14" spans="1:8" ht="51" x14ac:dyDescent="0.25">
      <c r="A14" s="12"/>
      <c r="B14" s="59">
        <v>65</v>
      </c>
      <c r="C14" s="60" t="s">
        <v>74</v>
      </c>
      <c r="D14" s="8">
        <v>10500</v>
      </c>
      <c r="E14" s="9">
        <v>12403</v>
      </c>
      <c r="F14" s="9">
        <v>16817</v>
      </c>
      <c r="G14" s="9">
        <v>16817</v>
      </c>
      <c r="H14" s="9">
        <v>16817</v>
      </c>
    </row>
    <row r="15" spans="1:8" ht="51" x14ac:dyDescent="0.25">
      <c r="A15" s="12"/>
      <c r="B15" s="59">
        <v>66</v>
      </c>
      <c r="C15" s="60" t="s">
        <v>76</v>
      </c>
      <c r="D15" s="8">
        <v>17192</v>
      </c>
      <c r="E15" s="9">
        <v>18846</v>
      </c>
      <c r="F15" s="9">
        <v>19100</v>
      </c>
      <c r="G15" s="9">
        <v>19100</v>
      </c>
      <c r="H15" s="9">
        <v>19100</v>
      </c>
    </row>
    <row r="16" spans="1:8" ht="38.25" x14ac:dyDescent="0.25">
      <c r="A16" s="12"/>
      <c r="B16" s="12">
        <v>67</v>
      </c>
      <c r="C16" s="15" t="s">
        <v>29</v>
      </c>
      <c r="D16" s="8">
        <v>412798</v>
      </c>
      <c r="E16" s="9">
        <v>342014</v>
      </c>
      <c r="F16" s="9">
        <v>359300</v>
      </c>
      <c r="G16" s="9">
        <v>359300</v>
      </c>
      <c r="H16" s="9">
        <v>359300</v>
      </c>
    </row>
    <row r="17" spans="1:8" ht="25.5" x14ac:dyDescent="0.25">
      <c r="A17" s="77">
        <v>7</v>
      </c>
      <c r="B17" s="77"/>
      <c r="C17" s="78" t="s">
        <v>8</v>
      </c>
      <c r="D17" s="75">
        <f>SUM(D18)</f>
        <v>74</v>
      </c>
      <c r="E17" s="76">
        <f>SUM(E18)</f>
        <v>80</v>
      </c>
      <c r="F17" s="76">
        <f>SUM(F18)</f>
        <v>90</v>
      </c>
      <c r="G17" s="76">
        <f>SUM(G18)</f>
        <v>90</v>
      </c>
      <c r="H17" s="76">
        <f>SUM(H18)</f>
        <v>90</v>
      </c>
    </row>
    <row r="18" spans="1:8" ht="38.25" x14ac:dyDescent="0.25">
      <c r="A18" s="15"/>
      <c r="B18" s="15">
        <v>72</v>
      </c>
      <c r="C18" s="25" t="s">
        <v>27</v>
      </c>
      <c r="D18" s="8">
        <v>74</v>
      </c>
      <c r="E18" s="9">
        <v>80</v>
      </c>
      <c r="F18" s="9">
        <v>90</v>
      </c>
      <c r="G18" s="9">
        <v>90</v>
      </c>
      <c r="H18" s="10">
        <v>90</v>
      </c>
    </row>
    <row r="21" spans="1:8" ht="15.75" x14ac:dyDescent="0.25">
      <c r="A21" s="136" t="s">
        <v>50</v>
      </c>
      <c r="B21" s="154"/>
      <c r="C21" s="154"/>
      <c r="D21" s="154"/>
      <c r="E21" s="154"/>
      <c r="F21" s="154"/>
      <c r="G21" s="154"/>
      <c r="H21" s="154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19" t="s">
        <v>35</v>
      </c>
      <c r="E23" s="20" t="s">
        <v>36</v>
      </c>
      <c r="F23" s="20" t="s">
        <v>33</v>
      </c>
      <c r="G23" s="20" t="s">
        <v>26</v>
      </c>
      <c r="H23" s="20" t="s">
        <v>34</v>
      </c>
    </row>
    <row r="24" spans="1:8" x14ac:dyDescent="0.25">
      <c r="A24" s="79"/>
      <c r="B24" s="80"/>
      <c r="C24" s="81" t="s">
        <v>1</v>
      </c>
      <c r="D24" s="82">
        <f>SUM(D25+D31)</f>
        <v>1344805</v>
      </c>
      <c r="E24" s="83">
        <f>SUM(E25+E31)</f>
        <v>1363433</v>
      </c>
      <c r="F24" s="83">
        <f>SUM(F25+F31)</f>
        <v>1545848</v>
      </c>
      <c r="G24" s="83">
        <f>SUM(G25+G31)</f>
        <v>1545848</v>
      </c>
      <c r="H24" s="83">
        <f>SUM(H25+H31)</f>
        <v>1545848</v>
      </c>
    </row>
    <row r="25" spans="1:8" ht="15.75" customHeight="1" x14ac:dyDescent="0.25">
      <c r="A25" s="74">
        <v>3</v>
      </c>
      <c r="B25" s="74"/>
      <c r="C25" s="74" t="s">
        <v>10</v>
      </c>
      <c r="D25" s="75">
        <f>SUM(D26:D30)</f>
        <v>1249658</v>
      </c>
      <c r="E25" s="76">
        <f>SUM(E26:E30)</f>
        <v>1338446</v>
      </c>
      <c r="F25" s="76">
        <f>SUM(F26:F30)</f>
        <v>1523948</v>
      </c>
      <c r="G25" s="76">
        <f>SUM(G26:G30)</f>
        <v>1523948</v>
      </c>
      <c r="H25" s="76">
        <f>SUM(H26:H30)</f>
        <v>1523948</v>
      </c>
    </row>
    <row r="26" spans="1:8" ht="15.75" customHeight="1" x14ac:dyDescent="0.25">
      <c r="A26" s="11"/>
      <c r="B26" s="15">
        <v>31</v>
      </c>
      <c r="C26" s="15" t="s">
        <v>11</v>
      </c>
      <c r="D26" s="8">
        <v>887012</v>
      </c>
      <c r="E26" s="9">
        <v>966974</v>
      </c>
      <c r="F26" s="9">
        <v>1059585</v>
      </c>
      <c r="G26" s="9">
        <v>1059585</v>
      </c>
      <c r="H26" s="9">
        <v>1059585</v>
      </c>
    </row>
    <row r="27" spans="1:8" x14ac:dyDescent="0.25">
      <c r="A27" s="12"/>
      <c r="B27" s="12">
        <v>32</v>
      </c>
      <c r="C27" s="12" t="s">
        <v>21</v>
      </c>
      <c r="D27" s="8">
        <v>328882</v>
      </c>
      <c r="E27" s="9">
        <v>339088</v>
      </c>
      <c r="F27" s="9">
        <v>428779</v>
      </c>
      <c r="G27" s="9">
        <v>428779</v>
      </c>
      <c r="H27" s="9">
        <v>428779</v>
      </c>
    </row>
    <row r="28" spans="1:8" x14ac:dyDescent="0.25">
      <c r="A28" s="12"/>
      <c r="B28" s="12">
        <v>34</v>
      </c>
      <c r="C28" s="12" t="s">
        <v>79</v>
      </c>
      <c r="D28" s="8">
        <v>1764</v>
      </c>
      <c r="E28" s="9">
        <v>571</v>
      </c>
      <c r="F28" s="9">
        <v>324</v>
      </c>
      <c r="G28" s="9">
        <v>324</v>
      </c>
      <c r="H28" s="9">
        <v>324</v>
      </c>
    </row>
    <row r="29" spans="1:8" ht="38.25" x14ac:dyDescent="0.25">
      <c r="A29" s="12"/>
      <c r="B29" s="59">
        <v>37</v>
      </c>
      <c r="C29" s="60" t="s">
        <v>77</v>
      </c>
      <c r="D29" s="8">
        <v>32000</v>
      </c>
      <c r="E29" s="9">
        <v>31813</v>
      </c>
      <c r="F29" s="9">
        <v>34600</v>
      </c>
      <c r="G29" s="9">
        <v>34600</v>
      </c>
      <c r="H29" s="9">
        <v>34600</v>
      </c>
    </row>
    <row r="30" spans="1:8" x14ac:dyDescent="0.25">
      <c r="A30" s="12"/>
      <c r="B30" s="59">
        <v>38</v>
      </c>
      <c r="C30" s="60" t="s">
        <v>80</v>
      </c>
      <c r="D30" s="8">
        <v>0</v>
      </c>
      <c r="E30" s="9">
        <v>0</v>
      </c>
      <c r="F30" s="9">
        <v>660</v>
      </c>
      <c r="G30" s="9">
        <v>660</v>
      </c>
      <c r="H30" s="9">
        <v>660</v>
      </c>
    </row>
    <row r="31" spans="1:8" ht="25.5" x14ac:dyDescent="0.25">
      <c r="A31" s="77">
        <v>4</v>
      </c>
      <c r="B31" s="77"/>
      <c r="C31" s="78" t="s">
        <v>12</v>
      </c>
      <c r="D31" s="75">
        <f>SUM(D32+D33)</f>
        <v>95147</v>
      </c>
      <c r="E31" s="76">
        <f>SUM(E32+E33)</f>
        <v>24987</v>
      </c>
      <c r="F31" s="76">
        <f>SUM(F32+F33)</f>
        <v>21900</v>
      </c>
      <c r="G31" s="76">
        <f>SUM(G32+G33)</f>
        <v>21900</v>
      </c>
      <c r="H31" s="76">
        <f>SUM(H32+H33)</f>
        <v>21900</v>
      </c>
    </row>
    <row r="32" spans="1:8" ht="38.25" x14ac:dyDescent="0.25">
      <c r="A32" s="14"/>
      <c r="B32" s="15">
        <v>42</v>
      </c>
      <c r="C32" s="25" t="s">
        <v>30</v>
      </c>
      <c r="D32" s="8">
        <v>41278</v>
      </c>
      <c r="E32" s="9">
        <v>9061</v>
      </c>
      <c r="F32" s="9">
        <v>10400</v>
      </c>
      <c r="G32" s="9">
        <v>10400</v>
      </c>
      <c r="H32" s="9">
        <v>10400</v>
      </c>
    </row>
    <row r="33" spans="1:8" ht="25.5" x14ac:dyDescent="0.25">
      <c r="A33" s="15"/>
      <c r="B33" s="15">
        <v>45</v>
      </c>
      <c r="C33" s="25" t="s">
        <v>78</v>
      </c>
      <c r="D33" s="8">
        <v>53869</v>
      </c>
      <c r="E33" s="9">
        <v>15926</v>
      </c>
      <c r="F33" s="9">
        <v>11500</v>
      </c>
      <c r="G33" s="9">
        <v>11500</v>
      </c>
      <c r="H33" s="10">
        <v>11500</v>
      </c>
    </row>
  </sheetData>
  <mergeCells count="5">
    <mergeCell ref="A21:H21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workbookViewId="0">
      <selection activeCell="F9" sqref="F9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6" t="s">
        <v>155</v>
      </c>
      <c r="B1" s="136"/>
      <c r="C1" s="136"/>
      <c r="D1" s="136"/>
      <c r="E1" s="136"/>
      <c r="F1" s="13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36" t="s">
        <v>18</v>
      </c>
      <c r="B3" s="136"/>
      <c r="C3" s="136"/>
      <c r="D3" s="136"/>
      <c r="E3" s="136"/>
      <c r="F3" s="136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36" t="s">
        <v>4</v>
      </c>
      <c r="B5" s="136"/>
      <c r="C5" s="136"/>
      <c r="D5" s="136"/>
      <c r="E5" s="136"/>
      <c r="F5" s="136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36" t="s">
        <v>51</v>
      </c>
      <c r="B7" s="136"/>
      <c r="C7" s="136"/>
      <c r="D7" s="136"/>
      <c r="E7" s="136"/>
      <c r="F7" s="13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53</v>
      </c>
      <c r="B9" s="19" t="s">
        <v>35</v>
      </c>
      <c r="C9" s="20" t="s">
        <v>36</v>
      </c>
      <c r="D9" s="20" t="s">
        <v>33</v>
      </c>
      <c r="E9" s="20" t="s">
        <v>26</v>
      </c>
      <c r="F9" s="20" t="s">
        <v>34</v>
      </c>
    </row>
    <row r="10" spans="1:6" x14ac:dyDescent="0.25">
      <c r="A10" s="92" t="s">
        <v>0</v>
      </c>
      <c r="B10" s="82">
        <f>SUM(B11+B13+B15+B18+B22)</f>
        <v>1345727</v>
      </c>
      <c r="C10" s="83">
        <f>SUM(C11+C13+C15+C18+C22)</f>
        <v>1363433</v>
      </c>
      <c r="D10" s="83">
        <f>SUM(D11+D13+D15+D18+D22)</f>
        <v>1545848</v>
      </c>
      <c r="E10" s="83">
        <f>SUM(E11+E13+E15+E18+E22)</f>
        <v>1545848</v>
      </c>
      <c r="F10" s="83">
        <f>SUM(F11+F13+F15+F18+F22)</f>
        <v>1545848</v>
      </c>
    </row>
    <row r="11" spans="1:6" x14ac:dyDescent="0.25">
      <c r="A11" s="78" t="s">
        <v>55</v>
      </c>
      <c r="B11" s="75">
        <f>SUM(B12)</f>
        <v>32012</v>
      </c>
      <c r="C11" s="76">
        <f>SUM(C12)</f>
        <v>33322</v>
      </c>
      <c r="D11" s="76">
        <f>SUM(D12)</f>
        <v>43737</v>
      </c>
      <c r="E11" s="76">
        <f>SUM(E12)</f>
        <v>43737</v>
      </c>
      <c r="F11" s="76">
        <f>SUM(F12)</f>
        <v>43737</v>
      </c>
    </row>
    <row r="12" spans="1:6" x14ac:dyDescent="0.25">
      <c r="A12" s="59" t="s">
        <v>56</v>
      </c>
      <c r="B12" s="8">
        <v>32012</v>
      </c>
      <c r="C12" s="9">
        <v>33322</v>
      </c>
      <c r="D12" s="9">
        <v>43737</v>
      </c>
      <c r="E12" s="9">
        <v>43737</v>
      </c>
      <c r="F12" s="9">
        <v>43737</v>
      </c>
    </row>
    <row r="13" spans="1:6" x14ac:dyDescent="0.25">
      <c r="A13" s="78" t="s">
        <v>57</v>
      </c>
      <c r="B13" s="75">
        <f>SUM(B14)</f>
        <v>16711</v>
      </c>
      <c r="C13" s="76">
        <f>SUM(C14)</f>
        <v>17256</v>
      </c>
      <c r="D13" s="76">
        <f>SUM(D14)</f>
        <v>18003</v>
      </c>
      <c r="E13" s="76">
        <f>SUM(E14)</f>
        <v>18003</v>
      </c>
      <c r="F13" s="76">
        <f>SUM(F14)</f>
        <v>18003</v>
      </c>
    </row>
    <row r="14" spans="1:6" x14ac:dyDescent="0.25">
      <c r="A14" s="24" t="s">
        <v>85</v>
      </c>
      <c r="B14" s="8">
        <v>16711</v>
      </c>
      <c r="C14" s="9">
        <v>17256</v>
      </c>
      <c r="D14" s="9">
        <v>18003</v>
      </c>
      <c r="E14" s="9">
        <v>18003</v>
      </c>
      <c r="F14" s="9">
        <v>18003</v>
      </c>
    </row>
    <row r="15" spans="1:6" ht="25.5" x14ac:dyDescent="0.25">
      <c r="A15" s="74" t="s">
        <v>54</v>
      </c>
      <c r="B15" s="75">
        <f>SUM(B16+B17)</f>
        <v>348697</v>
      </c>
      <c r="C15" s="76">
        <f>SUM(C16+C17)</f>
        <v>281615</v>
      </c>
      <c r="D15" s="76">
        <f>SUM(D16+D17)</f>
        <v>294491</v>
      </c>
      <c r="E15" s="76">
        <f>SUM(E16+E17)</f>
        <v>294491</v>
      </c>
      <c r="F15" s="76">
        <f>SUM(F16+F17)</f>
        <v>294491</v>
      </c>
    </row>
    <row r="16" spans="1:6" ht="38.25" x14ac:dyDescent="0.25">
      <c r="A16" s="64" t="s">
        <v>144</v>
      </c>
      <c r="B16" s="8">
        <v>10500</v>
      </c>
      <c r="C16" s="9">
        <v>12403</v>
      </c>
      <c r="D16" s="9">
        <v>16817</v>
      </c>
      <c r="E16" s="9">
        <v>16817</v>
      </c>
      <c r="F16" s="9">
        <v>16817</v>
      </c>
    </row>
    <row r="17" spans="1:6" x14ac:dyDescent="0.25">
      <c r="A17" s="64" t="s">
        <v>86</v>
      </c>
      <c r="B17" s="8">
        <v>338197</v>
      </c>
      <c r="C17" s="9">
        <v>269212</v>
      </c>
      <c r="D17" s="9">
        <v>277674</v>
      </c>
      <c r="E17" s="9">
        <v>277674</v>
      </c>
      <c r="F17" s="9">
        <v>277674</v>
      </c>
    </row>
    <row r="18" spans="1:6" x14ac:dyDescent="0.25">
      <c r="A18" s="91" t="s">
        <v>87</v>
      </c>
      <c r="B18" s="75">
        <f>SUM(B19+B20+B21)</f>
        <v>946973</v>
      </c>
      <c r="C18" s="76">
        <f>SUM(C19:C20:C21)</f>
        <v>1029568</v>
      </c>
      <c r="D18" s="76">
        <f>SUM(D19:D20:D21)</f>
        <v>1188427</v>
      </c>
      <c r="E18" s="76">
        <f>SUM(E19+E20+E21)</f>
        <v>1188427</v>
      </c>
      <c r="F18" s="76">
        <f>SUM(F19:F21)</f>
        <v>1188427</v>
      </c>
    </row>
    <row r="19" spans="1:6" x14ac:dyDescent="0.25">
      <c r="A19" s="64" t="s">
        <v>89</v>
      </c>
      <c r="B19" s="8">
        <v>12730</v>
      </c>
      <c r="C19" s="9">
        <v>12617</v>
      </c>
      <c r="D19" s="9">
        <v>19316</v>
      </c>
      <c r="E19" s="9">
        <v>19316</v>
      </c>
      <c r="F19" s="9">
        <v>19316</v>
      </c>
    </row>
    <row r="20" spans="1:6" x14ac:dyDescent="0.25">
      <c r="A20" s="64" t="s">
        <v>88</v>
      </c>
      <c r="B20" s="8">
        <v>23969</v>
      </c>
      <c r="C20" s="9">
        <v>26863</v>
      </c>
      <c r="D20" s="9">
        <v>18573</v>
      </c>
      <c r="E20" s="9">
        <v>18573</v>
      </c>
      <c r="F20" s="9">
        <v>18573</v>
      </c>
    </row>
    <row r="21" spans="1:6" ht="25.5" x14ac:dyDescent="0.25">
      <c r="A21" s="64" t="s">
        <v>90</v>
      </c>
      <c r="B21" s="8">
        <v>910274</v>
      </c>
      <c r="C21" s="9">
        <v>990088</v>
      </c>
      <c r="D21" s="9">
        <v>1150538</v>
      </c>
      <c r="E21" s="9">
        <v>1150538</v>
      </c>
      <c r="F21" s="9">
        <v>1150538</v>
      </c>
    </row>
    <row r="22" spans="1:6" x14ac:dyDescent="0.25">
      <c r="A22" s="91" t="s">
        <v>145</v>
      </c>
      <c r="B22" s="75">
        <f>SUM(B23+B24)</f>
        <v>1334</v>
      </c>
      <c r="C22" s="76">
        <f>SUM(C23+C24)</f>
        <v>1672</v>
      </c>
      <c r="D22" s="76">
        <f>SUM(D23+D24)</f>
        <v>1190</v>
      </c>
      <c r="E22" s="76">
        <f>SUM(E23+E24)</f>
        <v>1190</v>
      </c>
      <c r="F22" s="76">
        <f>SUM(F23+F24)</f>
        <v>1190</v>
      </c>
    </row>
    <row r="23" spans="1:6" ht="25.5" x14ac:dyDescent="0.25">
      <c r="A23" s="64" t="s">
        <v>146</v>
      </c>
      <c r="B23" s="8">
        <v>1260</v>
      </c>
      <c r="C23" s="9">
        <v>1592</v>
      </c>
      <c r="D23" s="9">
        <v>1100</v>
      </c>
      <c r="E23" s="9">
        <v>1100</v>
      </c>
      <c r="F23" s="9">
        <v>1100</v>
      </c>
    </row>
    <row r="24" spans="1:6" x14ac:dyDescent="0.25">
      <c r="A24" s="13" t="s">
        <v>154</v>
      </c>
      <c r="B24" s="8">
        <v>74</v>
      </c>
      <c r="C24" s="9">
        <v>80</v>
      </c>
      <c r="D24" s="9">
        <v>90</v>
      </c>
      <c r="E24" s="9">
        <v>90</v>
      </c>
      <c r="F24" s="10">
        <v>90</v>
      </c>
    </row>
    <row r="26" spans="1:6" ht="15.75" customHeight="1" x14ac:dyDescent="0.25">
      <c r="A26" s="136" t="s">
        <v>52</v>
      </c>
      <c r="B26" s="136"/>
      <c r="C26" s="136"/>
      <c r="D26" s="136"/>
      <c r="E26" s="136"/>
      <c r="F26" s="136"/>
    </row>
    <row r="27" spans="1:6" ht="18" x14ac:dyDescent="0.25">
      <c r="A27" s="4"/>
      <c r="B27" s="4"/>
      <c r="C27" s="4"/>
      <c r="D27" s="4"/>
      <c r="E27" s="5"/>
      <c r="F27" s="5"/>
    </row>
    <row r="28" spans="1:6" ht="25.5" x14ac:dyDescent="0.25">
      <c r="A28" s="20" t="s">
        <v>53</v>
      </c>
      <c r="B28" s="19" t="s">
        <v>35</v>
      </c>
      <c r="C28" s="20" t="s">
        <v>36</v>
      </c>
      <c r="D28" s="20" t="s">
        <v>33</v>
      </c>
      <c r="E28" s="20" t="s">
        <v>26</v>
      </c>
      <c r="F28" s="20" t="s">
        <v>34</v>
      </c>
    </row>
    <row r="29" spans="1:6" x14ac:dyDescent="0.25">
      <c r="A29" s="92" t="s">
        <v>1</v>
      </c>
      <c r="B29" s="82">
        <f>SUM(B30+B32+B34+B37+B41)</f>
        <v>1344805</v>
      </c>
      <c r="C29" s="83">
        <f>SUM(C30+C32+C34+C37+C41)</f>
        <v>1363433</v>
      </c>
      <c r="D29" s="83">
        <f>SUM(D30+D32+D34+D37+D41)</f>
        <v>1545848</v>
      </c>
      <c r="E29" s="83">
        <f>SUM(E30+E32+E34+E37+E41)</f>
        <v>1545848</v>
      </c>
      <c r="F29" s="83">
        <f>SUM(F30+F32+F34+F37+F41)</f>
        <v>1545848</v>
      </c>
    </row>
    <row r="30" spans="1:6" ht="15.75" customHeight="1" x14ac:dyDescent="0.25">
      <c r="A30" s="78" t="s">
        <v>55</v>
      </c>
      <c r="B30" s="75">
        <f>SUM(B31)</f>
        <v>32012</v>
      </c>
      <c r="C30" s="76">
        <f>SUM(C31)</f>
        <v>33322</v>
      </c>
      <c r="D30" s="76">
        <f>SUM(D31)</f>
        <v>43737</v>
      </c>
      <c r="E30" s="76">
        <f>SUM(E31)</f>
        <v>43737</v>
      </c>
      <c r="F30" s="76">
        <f>SUM(F31)</f>
        <v>43737</v>
      </c>
    </row>
    <row r="31" spans="1:6" x14ac:dyDescent="0.25">
      <c r="A31" s="59" t="s">
        <v>56</v>
      </c>
      <c r="B31" s="8">
        <v>32012</v>
      </c>
      <c r="C31" s="9">
        <v>33322</v>
      </c>
      <c r="D31" s="9">
        <v>43737</v>
      </c>
      <c r="E31" s="9">
        <v>43737</v>
      </c>
      <c r="F31" s="9">
        <v>43737</v>
      </c>
    </row>
    <row r="32" spans="1:6" x14ac:dyDescent="0.25">
      <c r="A32" s="78" t="s">
        <v>57</v>
      </c>
      <c r="B32" s="75">
        <f>SUM(B33)</f>
        <v>15789</v>
      </c>
      <c r="C32" s="76">
        <f>SUM(C33)</f>
        <v>17256</v>
      </c>
      <c r="D32" s="76">
        <f>SUM(D33)</f>
        <v>18003</v>
      </c>
      <c r="E32" s="76">
        <f>SUM(E33)</f>
        <v>18003</v>
      </c>
      <c r="F32" s="76">
        <f>SUM(F33)</f>
        <v>18003</v>
      </c>
    </row>
    <row r="33" spans="1:6" x14ac:dyDescent="0.25">
      <c r="A33" s="24" t="s">
        <v>85</v>
      </c>
      <c r="B33" s="8">
        <v>15789</v>
      </c>
      <c r="C33" s="9">
        <v>17256</v>
      </c>
      <c r="D33" s="9">
        <v>18003</v>
      </c>
      <c r="E33" s="9">
        <v>18003</v>
      </c>
      <c r="F33" s="9">
        <v>18003</v>
      </c>
    </row>
    <row r="34" spans="1:6" ht="25.5" x14ac:dyDescent="0.25">
      <c r="A34" s="74" t="s">
        <v>54</v>
      </c>
      <c r="B34" s="75">
        <f>SUM(B35+B36)</f>
        <v>348697</v>
      </c>
      <c r="C34" s="76">
        <f>SUM(C35+C36)</f>
        <v>281615</v>
      </c>
      <c r="D34" s="76">
        <f>SUM(D35+D36)</f>
        <v>294491</v>
      </c>
      <c r="E34" s="76">
        <f>SUM(E35+E36)</f>
        <v>294491</v>
      </c>
      <c r="F34" s="76">
        <f>SUM(F35+F36)</f>
        <v>294491</v>
      </c>
    </row>
    <row r="35" spans="1:6" ht="38.25" x14ac:dyDescent="0.25">
      <c r="A35" s="64" t="s">
        <v>144</v>
      </c>
      <c r="B35" s="8">
        <v>10500</v>
      </c>
      <c r="C35" s="9">
        <v>12403</v>
      </c>
      <c r="D35" s="9">
        <v>16817</v>
      </c>
      <c r="E35" s="9">
        <v>16817</v>
      </c>
      <c r="F35" s="9">
        <v>16817</v>
      </c>
    </row>
    <row r="36" spans="1:6" x14ac:dyDescent="0.25">
      <c r="A36" s="64" t="s">
        <v>86</v>
      </c>
      <c r="B36" s="8">
        <v>338197</v>
      </c>
      <c r="C36" s="9">
        <v>269212</v>
      </c>
      <c r="D36" s="9">
        <v>277674</v>
      </c>
      <c r="E36" s="9">
        <v>277674</v>
      </c>
      <c r="F36" s="9">
        <v>277674</v>
      </c>
    </row>
    <row r="37" spans="1:6" x14ac:dyDescent="0.25">
      <c r="A37" s="91" t="s">
        <v>87</v>
      </c>
      <c r="B37" s="75">
        <f>SUM(B38:B39:B40)</f>
        <v>946973</v>
      </c>
      <c r="C37" s="76">
        <f>SUM(C38:C40)</f>
        <v>1029568</v>
      </c>
      <c r="D37" s="76">
        <f>SUM(D38:D39:D40)</f>
        <v>1188427</v>
      </c>
      <c r="E37" s="76">
        <f>SUM(E38:E40)</f>
        <v>1188427</v>
      </c>
      <c r="F37" s="76">
        <f>SUM(F38:F40)</f>
        <v>1188427</v>
      </c>
    </row>
    <row r="38" spans="1:6" x14ac:dyDescent="0.25">
      <c r="A38" s="64" t="s">
        <v>89</v>
      </c>
      <c r="B38" s="8">
        <v>12730</v>
      </c>
      <c r="C38" s="9">
        <v>12617</v>
      </c>
      <c r="D38" s="9">
        <v>19316</v>
      </c>
      <c r="E38" s="9">
        <v>19316</v>
      </c>
      <c r="F38" s="9">
        <v>19316</v>
      </c>
    </row>
    <row r="39" spans="1:6" x14ac:dyDescent="0.25">
      <c r="A39" s="64" t="s">
        <v>88</v>
      </c>
      <c r="B39" s="8">
        <v>23969</v>
      </c>
      <c r="C39" s="9">
        <v>26863</v>
      </c>
      <c r="D39" s="9">
        <v>18573</v>
      </c>
      <c r="E39" s="9">
        <v>18573</v>
      </c>
      <c r="F39" s="9">
        <v>18573</v>
      </c>
    </row>
    <row r="40" spans="1:6" ht="25.5" x14ac:dyDescent="0.25">
      <c r="A40" s="64" t="s">
        <v>90</v>
      </c>
      <c r="B40" s="8">
        <v>910274</v>
      </c>
      <c r="C40" s="66">
        <v>990088</v>
      </c>
      <c r="D40" s="9">
        <v>1150538</v>
      </c>
      <c r="E40" s="9">
        <v>1150538</v>
      </c>
      <c r="F40" s="9">
        <v>1150538</v>
      </c>
    </row>
    <row r="41" spans="1:6" x14ac:dyDescent="0.25">
      <c r="A41" s="91" t="s">
        <v>145</v>
      </c>
      <c r="B41" s="75">
        <f>SUM(B42+B43)</f>
        <v>1334</v>
      </c>
      <c r="C41" s="76">
        <f>SUM(C42+C43)</f>
        <v>1672</v>
      </c>
      <c r="D41" s="76">
        <f>SUM(D42+D43)</f>
        <v>1190</v>
      </c>
      <c r="E41" s="76">
        <f>SUM(E42+E43)</f>
        <v>1190</v>
      </c>
      <c r="F41" s="76">
        <f>SUM(F42+F43)</f>
        <v>1190</v>
      </c>
    </row>
    <row r="42" spans="1:6" ht="25.5" x14ac:dyDescent="0.25">
      <c r="A42" s="64" t="s">
        <v>146</v>
      </c>
      <c r="B42" s="8">
        <v>1260</v>
      </c>
      <c r="C42" s="9">
        <v>1592</v>
      </c>
      <c r="D42" s="9">
        <v>1100</v>
      </c>
      <c r="E42" s="9">
        <v>1100</v>
      </c>
      <c r="F42" s="9">
        <v>1100</v>
      </c>
    </row>
    <row r="43" spans="1:6" x14ac:dyDescent="0.25">
      <c r="A43" s="13" t="s">
        <v>154</v>
      </c>
      <c r="B43" s="8">
        <v>74</v>
      </c>
      <c r="C43" s="9">
        <v>80</v>
      </c>
      <c r="D43" s="9">
        <v>90</v>
      </c>
      <c r="E43" s="9">
        <v>90</v>
      </c>
      <c r="F43" s="10">
        <v>90</v>
      </c>
    </row>
  </sheetData>
  <mergeCells count="5">
    <mergeCell ref="A1:F1"/>
    <mergeCell ref="A3:F3"/>
    <mergeCell ref="A5:F5"/>
    <mergeCell ref="A7:F7"/>
    <mergeCell ref="A26:F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F9" sqref="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6" t="s">
        <v>155</v>
      </c>
      <c r="B1" s="136"/>
      <c r="C1" s="136"/>
      <c r="D1" s="136"/>
      <c r="E1" s="136"/>
      <c r="F1" s="13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36" t="s">
        <v>18</v>
      </c>
      <c r="B3" s="136"/>
      <c r="C3" s="136"/>
      <c r="D3" s="136"/>
      <c r="E3" s="149"/>
      <c r="F3" s="14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6" t="s">
        <v>4</v>
      </c>
      <c r="B5" s="137"/>
      <c r="C5" s="137"/>
      <c r="D5" s="137"/>
      <c r="E5" s="137"/>
      <c r="F5" s="13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36" t="s">
        <v>13</v>
      </c>
      <c r="B7" s="154"/>
      <c r="C7" s="154"/>
      <c r="D7" s="154"/>
      <c r="E7" s="154"/>
      <c r="F7" s="154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53</v>
      </c>
      <c r="B9" s="19" t="s">
        <v>35</v>
      </c>
      <c r="C9" s="20" t="s">
        <v>36</v>
      </c>
      <c r="D9" s="20" t="s">
        <v>33</v>
      </c>
      <c r="E9" s="20" t="s">
        <v>26</v>
      </c>
      <c r="F9" s="20" t="s">
        <v>34</v>
      </c>
    </row>
    <row r="10" spans="1:6" ht="15.75" customHeight="1" x14ac:dyDescent="0.25">
      <c r="A10" s="93" t="s">
        <v>14</v>
      </c>
      <c r="B10" s="94">
        <f>SUM(B11)</f>
        <v>1344805</v>
      </c>
      <c r="C10" s="31">
        <f>SUM(C11)</f>
        <v>1363433</v>
      </c>
      <c r="D10" s="31">
        <f>SUM(D11)</f>
        <v>1545848</v>
      </c>
      <c r="E10" s="31">
        <f>SUM(E11)</f>
        <v>1545848</v>
      </c>
      <c r="F10" s="31">
        <f>SUM(F11)</f>
        <v>1545848</v>
      </c>
    </row>
    <row r="11" spans="1:6" ht="15.75" customHeight="1" x14ac:dyDescent="0.25">
      <c r="A11" s="88" t="s">
        <v>81</v>
      </c>
      <c r="B11" s="89">
        <f>SUM(B12:B14)</f>
        <v>1344805</v>
      </c>
      <c r="C11" s="90">
        <f>SUM(C12:C14)</f>
        <v>1363433</v>
      </c>
      <c r="D11" s="90">
        <f>SUM(D12:D14)</f>
        <v>1545848</v>
      </c>
      <c r="E11" s="90">
        <f>SUM(E12:E14)</f>
        <v>1545848</v>
      </c>
      <c r="F11" s="90">
        <f>SUM(F12:F14)</f>
        <v>1545848</v>
      </c>
    </row>
    <row r="12" spans="1:6" ht="25.5" x14ac:dyDescent="0.25">
      <c r="A12" s="17" t="s">
        <v>82</v>
      </c>
      <c r="B12" s="8">
        <v>1312078</v>
      </c>
      <c r="C12" s="9">
        <v>1326526</v>
      </c>
      <c r="D12" s="9">
        <v>1510119</v>
      </c>
      <c r="E12" s="9">
        <v>1510119</v>
      </c>
      <c r="F12" s="9">
        <v>1510119</v>
      </c>
    </row>
    <row r="13" spans="1:6" x14ac:dyDescent="0.25">
      <c r="A13" s="16" t="s">
        <v>83</v>
      </c>
      <c r="B13" s="8">
        <v>1438</v>
      </c>
      <c r="C13" s="9">
        <v>0</v>
      </c>
      <c r="D13" s="9">
        <v>3900</v>
      </c>
      <c r="E13" s="9">
        <v>3900</v>
      </c>
      <c r="F13" s="9">
        <v>3900</v>
      </c>
    </row>
    <row r="14" spans="1:6" ht="25.5" x14ac:dyDescent="0.25">
      <c r="A14" s="15" t="s">
        <v>84</v>
      </c>
      <c r="B14" s="8">
        <v>31289</v>
      </c>
      <c r="C14" s="9">
        <v>36907</v>
      </c>
      <c r="D14" s="9">
        <v>31829</v>
      </c>
      <c r="E14" s="9">
        <v>31829</v>
      </c>
      <c r="F14" s="9">
        <v>31829</v>
      </c>
    </row>
    <row r="15" spans="1:6" x14ac:dyDescent="0.25">
      <c r="A15" s="11"/>
      <c r="B15" s="8"/>
      <c r="C15" s="9"/>
      <c r="D15" s="9"/>
      <c r="E15" s="9"/>
      <c r="F15" s="10"/>
    </row>
    <row r="16" spans="1:6" x14ac:dyDescent="0.25">
      <c r="A16" s="18"/>
      <c r="B16" s="8"/>
      <c r="C16" s="9"/>
      <c r="D16" s="9"/>
      <c r="E16" s="9"/>
      <c r="F16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6" t="s">
        <v>32</v>
      </c>
      <c r="B1" s="136"/>
      <c r="C1" s="136"/>
      <c r="D1" s="136"/>
      <c r="E1" s="136"/>
      <c r="F1" s="136"/>
      <c r="G1" s="136"/>
      <c r="H1" s="13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6" t="s">
        <v>18</v>
      </c>
      <c r="B3" s="136"/>
      <c r="C3" s="136"/>
      <c r="D3" s="136"/>
      <c r="E3" s="136"/>
      <c r="F3" s="136"/>
      <c r="G3" s="136"/>
      <c r="H3" s="13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6" t="s">
        <v>59</v>
      </c>
      <c r="B5" s="136"/>
      <c r="C5" s="136"/>
      <c r="D5" s="136"/>
      <c r="E5" s="136"/>
      <c r="F5" s="136"/>
      <c r="G5" s="136"/>
      <c r="H5" s="13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31</v>
      </c>
      <c r="D7" s="19" t="s">
        <v>35</v>
      </c>
      <c r="E7" s="20" t="s">
        <v>36</v>
      </c>
      <c r="F7" s="20" t="s">
        <v>33</v>
      </c>
      <c r="G7" s="20" t="s">
        <v>26</v>
      </c>
      <c r="H7" s="20" t="s">
        <v>34</v>
      </c>
    </row>
    <row r="8" spans="1:8" x14ac:dyDescent="0.25">
      <c r="A8" s="37"/>
      <c r="B8" s="38"/>
      <c r="C8" s="36" t="s">
        <v>61</v>
      </c>
      <c r="D8" s="38"/>
      <c r="E8" s="37"/>
      <c r="F8" s="37"/>
      <c r="G8" s="37"/>
      <c r="H8" s="37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39"/>
      <c r="D11" s="8"/>
      <c r="E11" s="9"/>
      <c r="F11" s="9"/>
      <c r="G11" s="9"/>
      <c r="H11" s="9"/>
    </row>
    <row r="12" spans="1:8" x14ac:dyDescent="0.25">
      <c r="A12" s="11"/>
      <c r="B12" s="15"/>
      <c r="C12" s="36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6" t="s">
        <v>32</v>
      </c>
      <c r="B1" s="136"/>
      <c r="C1" s="136"/>
      <c r="D1" s="136"/>
      <c r="E1" s="136"/>
      <c r="F1" s="13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36" t="s">
        <v>18</v>
      </c>
      <c r="B3" s="136"/>
      <c r="C3" s="136"/>
      <c r="D3" s="136"/>
      <c r="E3" s="136"/>
      <c r="F3" s="13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36" t="s">
        <v>60</v>
      </c>
      <c r="B5" s="136"/>
      <c r="C5" s="136"/>
      <c r="D5" s="136"/>
      <c r="E5" s="136"/>
      <c r="F5" s="13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53</v>
      </c>
      <c r="B7" s="19" t="s">
        <v>35</v>
      </c>
      <c r="C7" s="20" t="s">
        <v>36</v>
      </c>
      <c r="D7" s="20" t="s">
        <v>33</v>
      </c>
      <c r="E7" s="20" t="s">
        <v>26</v>
      </c>
      <c r="F7" s="20" t="s">
        <v>34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7" t="s">
        <v>63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4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4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"/>
  <sheetViews>
    <sheetView workbookViewId="0">
      <selection activeCell="E101" sqref="E10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6" t="s">
        <v>155</v>
      </c>
      <c r="B1" s="136"/>
      <c r="C1" s="136"/>
      <c r="D1" s="136"/>
      <c r="E1" s="136"/>
      <c r="F1" s="136"/>
      <c r="G1" s="136"/>
      <c r="H1" s="136"/>
      <c r="I1" s="13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6" t="s">
        <v>17</v>
      </c>
      <c r="B3" s="136"/>
      <c r="C3" s="136"/>
      <c r="D3" s="136"/>
      <c r="E3" s="136"/>
      <c r="F3" s="136"/>
      <c r="G3" s="136"/>
      <c r="H3" s="136"/>
      <c r="I3" s="13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82" t="s">
        <v>19</v>
      </c>
      <c r="B5" s="183"/>
      <c r="C5" s="184"/>
      <c r="D5" s="19" t="s">
        <v>20</v>
      </c>
      <c r="E5" s="19" t="s">
        <v>35</v>
      </c>
      <c r="F5" s="20" t="s">
        <v>36</v>
      </c>
      <c r="G5" s="20" t="s">
        <v>33</v>
      </c>
      <c r="H5" s="20" t="s">
        <v>26</v>
      </c>
      <c r="I5" s="20" t="s">
        <v>34</v>
      </c>
    </row>
    <row r="6" spans="1:9" ht="26.45" customHeight="1" x14ac:dyDescent="0.25">
      <c r="A6" s="176" t="s">
        <v>91</v>
      </c>
      <c r="B6" s="177"/>
      <c r="C6" s="178"/>
      <c r="D6" s="107" t="s">
        <v>92</v>
      </c>
      <c r="E6" s="108">
        <f>SUM(E7)</f>
        <v>31289.479999999996</v>
      </c>
      <c r="F6" s="109">
        <f>SUM(F7)</f>
        <v>36907</v>
      </c>
      <c r="G6" s="109">
        <f>SUM(G7)</f>
        <v>31829</v>
      </c>
      <c r="H6" s="111">
        <f>SUM(H7)</f>
        <v>31829</v>
      </c>
      <c r="I6" s="111">
        <f>SUM(I7)</f>
        <v>31829</v>
      </c>
    </row>
    <row r="7" spans="1:9" ht="26.45" customHeight="1" x14ac:dyDescent="0.25">
      <c r="A7" s="179" t="s">
        <v>93</v>
      </c>
      <c r="B7" s="180"/>
      <c r="C7" s="181"/>
      <c r="D7" s="81" t="s">
        <v>94</v>
      </c>
      <c r="E7" s="105">
        <f>SUM(E8+E12)</f>
        <v>31289.479999999996</v>
      </c>
      <c r="F7" s="106">
        <f>SUM(F8+F12)</f>
        <v>36907</v>
      </c>
      <c r="G7" s="106">
        <f>SUM(G8+G12)</f>
        <v>31829</v>
      </c>
      <c r="H7" s="31">
        <f>SUM(H8+H12)</f>
        <v>31829</v>
      </c>
      <c r="I7" s="31">
        <f>SUM(I8+I12)</f>
        <v>31829</v>
      </c>
    </row>
    <row r="8" spans="1:9" ht="14.45" customHeight="1" x14ac:dyDescent="0.25">
      <c r="A8" s="185" t="s">
        <v>95</v>
      </c>
      <c r="B8" s="186"/>
      <c r="C8" s="187"/>
      <c r="D8" s="103" t="s">
        <v>96</v>
      </c>
      <c r="E8" s="86">
        <f>SUM(E9)</f>
        <v>8520.1299999999992</v>
      </c>
      <c r="F8" s="87">
        <f>SUM(F9)</f>
        <v>10044</v>
      </c>
      <c r="G8" s="87">
        <f>SUM(G9)</f>
        <v>14906</v>
      </c>
      <c r="H8" s="87">
        <f>SUM(H9)</f>
        <v>14906</v>
      </c>
      <c r="I8" s="104">
        <f>SUM(I9)</f>
        <v>14906</v>
      </c>
    </row>
    <row r="9" spans="1:9" x14ac:dyDescent="0.25">
      <c r="A9" s="188">
        <v>3</v>
      </c>
      <c r="B9" s="189"/>
      <c r="C9" s="190"/>
      <c r="D9" s="26" t="s">
        <v>10</v>
      </c>
      <c r="E9" s="8">
        <f>SUM(E10+E11)</f>
        <v>8520.1299999999992</v>
      </c>
      <c r="F9" s="9">
        <f>SUM(F10+F11)</f>
        <v>10044</v>
      </c>
      <c r="G9" s="9">
        <f>SUM(G10+G11)</f>
        <v>14906</v>
      </c>
      <c r="H9" s="9">
        <f>SUM(H10+H11)</f>
        <v>14906</v>
      </c>
      <c r="I9" s="10">
        <f>SUM(I10+I11)</f>
        <v>14906</v>
      </c>
    </row>
    <row r="10" spans="1:9" x14ac:dyDescent="0.25">
      <c r="A10" s="167">
        <v>31</v>
      </c>
      <c r="B10" s="168"/>
      <c r="C10" s="169"/>
      <c r="D10" s="26" t="s">
        <v>11</v>
      </c>
      <c r="E10" s="8">
        <v>8115.03</v>
      </c>
      <c r="F10" s="9">
        <v>9538</v>
      </c>
      <c r="G10" s="9">
        <v>14578</v>
      </c>
      <c r="H10" s="9">
        <v>14578</v>
      </c>
      <c r="I10" s="10">
        <v>14578</v>
      </c>
    </row>
    <row r="11" spans="1:9" x14ac:dyDescent="0.25">
      <c r="A11" s="167">
        <v>32</v>
      </c>
      <c r="B11" s="168"/>
      <c r="C11" s="169"/>
      <c r="D11" s="26" t="s">
        <v>21</v>
      </c>
      <c r="E11" s="8">
        <v>405.1</v>
      </c>
      <c r="F11" s="9">
        <v>506</v>
      </c>
      <c r="G11" s="9">
        <v>328</v>
      </c>
      <c r="H11" s="9">
        <v>328</v>
      </c>
      <c r="I11" s="10">
        <v>328</v>
      </c>
    </row>
    <row r="12" spans="1:9" x14ac:dyDescent="0.25">
      <c r="A12" s="95" t="s">
        <v>97</v>
      </c>
      <c r="B12" s="96"/>
      <c r="C12" s="97"/>
      <c r="D12" s="98" t="s">
        <v>98</v>
      </c>
      <c r="E12" s="99">
        <f>SUM(E13)</f>
        <v>22769.35</v>
      </c>
      <c r="F12" s="100">
        <f>SUM(F13)</f>
        <v>26863</v>
      </c>
      <c r="G12" s="100">
        <f>SUM(G13)</f>
        <v>16923</v>
      </c>
      <c r="H12" s="100">
        <f>SUM(H13)</f>
        <v>16923</v>
      </c>
      <c r="I12" s="101">
        <f>SUM(I13)</f>
        <v>16923</v>
      </c>
    </row>
    <row r="13" spans="1:9" x14ac:dyDescent="0.25">
      <c r="A13" s="65">
        <v>3</v>
      </c>
      <c r="B13" s="62"/>
      <c r="C13" s="63"/>
      <c r="D13" s="26" t="s">
        <v>10</v>
      </c>
      <c r="E13" s="8">
        <f>SUM(E14+E15)</f>
        <v>22769.35</v>
      </c>
      <c r="F13" s="9">
        <f>SUM(F14+F15)</f>
        <v>26863</v>
      </c>
      <c r="G13" s="9">
        <f>SUM(G14:G15)</f>
        <v>16923</v>
      </c>
      <c r="H13" s="9">
        <f>SUM(H14+H15)</f>
        <v>16923</v>
      </c>
      <c r="I13" s="10">
        <f>SUM(I14+I15)</f>
        <v>16923</v>
      </c>
    </row>
    <row r="14" spans="1:9" x14ac:dyDescent="0.25">
      <c r="A14" s="61">
        <v>31</v>
      </c>
      <c r="B14" s="62"/>
      <c r="C14" s="63"/>
      <c r="D14" s="26" t="s">
        <v>11</v>
      </c>
      <c r="E14" s="8">
        <v>21686.76</v>
      </c>
      <c r="F14" s="9">
        <v>25262</v>
      </c>
      <c r="G14" s="9">
        <v>16550</v>
      </c>
      <c r="H14" s="9">
        <v>16550</v>
      </c>
      <c r="I14" s="10">
        <v>16550</v>
      </c>
    </row>
    <row r="15" spans="1:9" x14ac:dyDescent="0.25">
      <c r="A15" s="61">
        <v>32</v>
      </c>
      <c r="B15" s="62"/>
      <c r="C15" s="63"/>
      <c r="D15" s="26" t="s">
        <v>21</v>
      </c>
      <c r="E15" s="8">
        <v>1082.5899999999999</v>
      </c>
      <c r="F15" s="9">
        <v>1601</v>
      </c>
      <c r="G15" s="9">
        <v>373</v>
      </c>
      <c r="H15" s="9">
        <v>373</v>
      </c>
      <c r="I15" s="10">
        <v>373</v>
      </c>
    </row>
    <row r="16" spans="1:9" ht="26.45" customHeight="1" x14ac:dyDescent="0.25">
      <c r="A16" s="176" t="s">
        <v>99</v>
      </c>
      <c r="B16" s="177"/>
      <c r="C16" s="178"/>
      <c r="D16" s="107" t="s">
        <v>100</v>
      </c>
      <c r="E16" s="110">
        <f>SUM(E17+E27+E31+E94)</f>
        <v>1217351.32</v>
      </c>
      <c r="F16" s="111">
        <f>SUM(F17+F27+F31+F94)</f>
        <v>1245489</v>
      </c>
      <c r="G16" s="109">
        <f>SUM(G17+G27+G31+G94)</f>
        <v>1350614</v>
      </c>
      <c r="H16" s="111">
        <f>SUM(H17+H27+H31+H94)</f>
        <v>1350614</v>
      </c>
      <c r="I16" s="111">
        <f>SUM(I17+I27+I31+I94)</f>
        <v>1350614</v>
      </c>
    </row>
    <row r="17" spans="1:9" ht="38.25" customHeight="1" x14ac:dyDescent="0.25">
      <c r="A17" s="179" t="s">
        <v>101</v>
      </c>
      <c r="B17" s="180"/>
      <c r="C17" s="181"/>
      <c r="D17" s="81" t="s">
        <v>102</v>
      </c>
      <c r="E17" s="94">
        <f>SUM(E18+E22)</f>
        <v>1122331.24</v>
      </c>
      <c r="F17" s="31">
        <f>SUM(F18+F22)</f>
        <v>1220936</v>
      </c>
      <c r="G17" s="106">
        <f>SUM(G18+G22)</f>
        <v>1324214</v>
      </c>
      <c r="H17" s="31">
        <f>SUM(H18+H22)</f>
        <v>1324214</v>
      </c>
      <c r="I17" s="31">
        <f>SUM(I18+I22)</f>
        <v>1324214</v>
      </c>
    </row>
    <row r="18" spans="1:9" ht="15" customHeight="1" x14ac:dyDescent="0.25">
      <c r="A18" s="185" t="s">
        <v>103</v>
      </c>
      <c r="B18" s="186"/>
      <c r="C18" s="187"/>
      <c r="D18" s="103" t="s">
        <v>105</v>
      </c>
      <c r="E18" s="86">
        <f>SUM(E19)</f>
        <v>244475.42</v>
      </c>
      <c r="F18" s="87">
        <f>SUM(F19)</f>
        <v>244659</v>
      </c>
      <c r="G18" s="87">
        <f>SUM(G19)</f>
        <v>253174</v>
      </c>
      <c r="H18" s="87">
        <f>SUM(H19)</f>
        <v>253174</v>
      </c>
      <c r="I18" s="104">
        <f>SUM(I19)</f>
        <v>253174</v>
      </c>
    </row>
    <row r="19" spans="1:9" x14ac:dyDescent="0.25">
      <c r="A19" s="188">
        <v>3</v>
      </c>
      <c r="B19" s="189"/>
      <c r="C19" s="190"/>
      <c r="D19" s="26" t="s">
        <v>10</v>
      </c>
      <c r="E19" s="8">
        <f>SUM(E20+E21)</f>
        <v>244475.42</v>
      </c>
      <c r="F19" s="9">
        <f>SUM(F20+F21)</f>
        <v>244659</v>
      </c>
      <c r="G19" s="9">
        <f>SUM(G20+G21)</f>
        <v>253174</v>
      </c>
      <c r="H19" s="9">
        <f>SUM(H20+H21)</f>
        <v>253174</v>
      </c>
      <c r="I19" s="10">
        <f>SUM(I20+I21)</f>
        <v>253174</v>
      </c>
    </row>
    <row r="20" spans="1:9" x14ac:dyDescent="0.25">
      <c r="A20" s="167">
        <v>32</v>
      </c>
      <c r="B20" s="168"/>
      <c r="C20" s="169"/>
      <c r="D20" s="26" t="s">
        <v>21</v>
      </c>
      <c r="E20" s="8">
        <v>243878.07</v>
      </c>
      <c r="F20" s="9">
        <v>244128</v>
      </c>
      <c r="G20" s="9">
        <v>252950</v>
      </c>
      <c r="H20" s="9">
        <v>252950</v>
      </c>
      <c r="I20" s="10">
        <v>252950</v>
      </c>
    </row>
    <row r="21" spans="1:9" x14ac:dyDescent="0.25">
      <c r="A21" s="61">
        <v>34</v>
      </c>
      <c r="B21" s="62"/>
      <c r="C21" s="63"/>
      <c r="D21" s="26" t="s">
        <v>104</v>
      </c>
      <c r="E21" s="8">
        <v>597.35</v>
      </c>
      <c r="F21" s="9">
        <v>531</v>
      </c>
      <c r="G21" s="9">
        <v>224</v>
      </c>
      <c r="H21" s="9">
        <v>224</v>
      </c>
      <c r="I21" s="10">
        <v>224</v>
      </c>
    </row>
    <row r="22" spans="1:9" ht="27" customHeight="1" x14ac:dyDescent="0.25">
      <c r="A22" s="185" t="s">
        <v>106</v>
      </c>
      <c r="B22" s="186"/>
      <c r="C22" s="187"/>
      <c r="D22" s="103" t="s">
        <v>107</v>
      </c>
      <c r="E22" s="86">
        <f>SUM(E23)</f>
        <v>877855.82000000007</v>
      </c>
      <c r="F22" s="87">
        <f>SUM(F23)</f>
        <v>976277</v>
      </c>
      <c r="G22" s="87">
        <f>SUM(G23)</f>
        <v>1071040</v>
      </c>
      <c r="H22" s="87">
        <f>SUM(H23)</f>
        <v>1071040</v>
      </c>
      <c r="I22" s="104">
        <f>AVERAGE(I23)</f>
        <v>1071040</v>
      </c>
    </row>
    <row r="23" spans="1:9" x14ac:dyDescent="0.25">
      <c r="A23" s="188">
        <v>3</v>
      </c>
      <c r="B23" s="189"/>
      <c r="C23" s="190"/>
      <c r="D23" s="26" t="s">
        <v>10</v>
      </c>
      <c r="E23" s="8">
        <f>SUM(E24:E26)</f>
        <v>877855.82000000007</v>
      </c>
      <c r="F23" s="9">
        <f>SUM(F24:F26)</f>
        <v>976277</v>
      </c>
      <c r="G23" s="9">
        <f>SUM(G24+G25)</f>
        <v>1071040</v>
      </c>
      <c r="H23" s="9">
        <f>SUM(H24:H26)</f>
        <v>1071040</v>
      </c>
      <c r="I23" s="10">
        <f>SUM(I24:I26)</f>
        <v>1071040</v>
      </c>
    </row>
    <row r="24" spans="1:9" x14ac:dyDescent="0.25">
      <c r="A24" s="167">
        <v>31</v>
      </c>
      <c r="B24" s="168"/>
      <c r="C24" s="169"/>
      <c r="D24" s="26" t="s">
        <v>11</v>
      </c>
      <c r="E24" s="8">
        <v>837866.02</v>
      </c>
      <c r="F24" s="9">
        <v>916032</v>
      </c>
      <c r="G24" s="9">
        <v>1003660</v>
      </c>
      <c r="H24" s="9">
        <v>1003660</v>
      </c>
      <c r="I24" s="10">
        <v>1003660</v>
      </c>
    </row>
    <row r="25" spans="1:9" x14ac:dyDescent="0.25">
      <c r="A25" s="167">
        <v>32</v>
      </c>
      <c r="B25" s="168"/>
      <c r="C25" s="169"/>
      <c r="D25" s="26" t="s">
        <v>21</v>
      </c>
      <c r="E25" s="8">
        <v>39989.800000000003</v>
      </c>
      <c r="F25" s="9">
        <v>60245</v>
      </c>
      <c r="G25" s="9">
        <v>67380</v>
      </c>
      <c r="H25" s="9">
        <v>67380</v>
      </c>
      <c r="I25" s="10">
        <v>67380</v>
      </c>
    </row>
    <row r="26" spans="1:9" x14ac:dyDescent="0.25">
      <c r="A26" s="61">
        <v>34</v>
      </c>
      <c r="B26" s="62"/>
      <c r="C26" s="63"/>
      <c r="D26" s="26" t="s">
        <v>79</v>
      </c>
      <c r="E26" s="8"/>
      <c r="F26" s="9">
        <v>0</v>
      </c>
      <c r="G26" s="9">
        <v>0</v>
      </c>
      <c r="H26" s="9">
        <v>0</v>
      </c>
      <c r="I26" s="10">
        <v>0</v>
      </c>
    </row>
    <row r="27" spans="1:9" ht="26.45" customHeight="1" x14ac:dyDescent="0.25">
      <c r="A27" s="164" t="s">
        <v>108</v>
      </c>
      <c r="B27" s="165"/>
      <c r="C27" s="166"/>
      <c r="D27" s="112" t="s">
        <v>109</v>
      </c>
      <c r="E27" s="94">
        <f t="shared" ref="E27:I29" si="0">SUM(E28)</f>
        <v>202.8</v>
      </c>
      <c r="F27" s="31">
        <f t="shared" si="0"/>
        <v>8627</v>
      </c>
      <c r="G27" s="106">
        <f t="shared" si="0"/>
        <v>8000</v>
      </c>
      <c r="H27" s="31">
        <f t="shared" si="0"/>
        <v>8000</v>
      </c>
      <c r="I27" s="113">
        <f t="shared" si="0"/>
        <v>8000</v>
      </c>
    </row>
    <row r="28" spans="1:9" ht="14.45" customHeight="1" x14ac:dyDescent="0.25">
      <c r="A28" s="173" t="s">
        <v>103</v>
      </c>
      <c r="B28" s="174"/>
      <c r="C28" s="175"/>
      <c r="D28" s="114" t="s">
        <v>105</v>
      </c>
      <c r="E28" s="86">
        <f t="shared" si="0"/>
        <v>202.8</v>
      </c>
      <c r="F28" s="87">
        <f t="shared" si="0"/>
        <v>8627</v>
      </c>
      <c r="G28" s="87">
        <f t="shared" si="0"/>
        <v>8000</v>
      </c>
      <c r="H28" s="87">
        <f t="shared" si="0"/>
        <v>8000</v>
      </c>
      <c r="I28" s="104">
        <f t="shared" si="0"/>
        <v>8000</v>
      </c>
    </row>
    <row r="29" spans="1:9" x14ac:dyDescent="0.25">
      <c r="A29" s="167">
        <v>3</v>
      </c>
      <c r="B29" s="168"/>
      <c r="C29" s="169"/>
      <c r="D29" s="26" t="s">
        <v>10</v>
      </c>
      <c r="E29" s="8">
        <f t="shared" si="0"/>
        <v>202.8</v>
      </c>
      <c r="F29" s="9">
        <f t="shared" si="0"/>
        <v>8627</v>
      </c>
      <c r="G29" s="9">
        <f t="shared" si="0"/>
        <v>8000</v>
      </c>
      <c r="H29" s="9">
        <f t="shared" si="0"/>
        <v>8000</v>
      </c>
      <c r="I29" s="10">
        <f t="shared" si="0"/>
        <v>8000</v>
      </c>
    </row>
    <row r="30" spans="1:9" x14ac:dyDescent="0.25">
      <c r="A30" s="167">
        <v>32</v>
      </c>
      <c r="B30" s="168"/>
      <c r="C30" s="169"/>
      <c r="D30" s="26" t="s">
        <v>21</v>
      </c>
      <c r="E30" s="8">
        <v>202.8</v>
      </c>
      <c r="F30" s="9">
        <v>8627</v>
      </c>
      <c r="G30" s="9">
        <v>8000</v>
      </c>
      <c r="H30" s="9">
        <v>8000</v>
      </c>
      <c r="I30" s="10">
        <v>8000</v>
      </c>
    </row>
    <row r="31" spans="1:9" ht="38.25" customHeight="1" x14ac:dyDescent="0.25">
      <c r="A31" s="164" t="s">
        <v>110</v>
      </c>
      <c r="B31" s="165"/>
      <c r="C31" s="166"/>
      <c r="D31" s="112" t="s">
        <v>111</v>
      </c>
      <c r="E31" s="94">
        <f t="shared" ref="E31:I32" si="1">SUM(E32)</f>
        <v>93518.47</v>
      </c>
      <c r="F31" s="31">
        <f t="shared" si="1"/>
        <v>15926</v>
      </c>
      <c r="G31" s="31">
        <f t="shared" si="1"/>
        <v>16500</v>
      </c>
      <c r="H31" s="31">
        <f t="shared" si="1"/>
        <v>16500</v>
      </c>
      <c r="I31" s="113">
        <f t="shared" si="1"/>
        <v>16500</v>
      </c>
    </row>
    <row r="32" spans="1:9" ht="19.899999999999999" customHeight="1" x14ac:dyDescent="0.25">
      <c r="A32" s="158" t="s">
        <v>103</v>
      </c>
      <c r="B32" s="159"/>
      <c r="C32" s="160"/>
      <c r="D32" s="115" t="s">
        <v>105</v>
      </c>
      <c r="E32" s="86">
        <f t="shared" si="1"/>
        <v>93518.47</v>
      </c>
      <c r="F32" s="116">
        <f t="shared" si="1"/>
        <v>15926</v>
      </c>
      <c r="G32" s="116">
        <f t="shared" si="1"/>
        <v>16500</v>
      </c>
      <c r="H32" s="116">
        <f t="shared" si="1"/>
        <v>16500</v>
      </c>
      <c r="I32" s="117">
        <f t="shared" si="1"/>
        <v>16500</v>
      </c>
    </row>
    <row r="33" spans="1:9" ht="25.5" x14ac:dyDescent="0.25">
      <c r="A33" s="167">
        <v>4</v>
      </c>
      <c r="B33" s="168"/>
      <c r="C33" s="169"/>
      <c r="D33" s="25" t="s">
        <v>12</v>
      </c>
      <c r="E33" s="8">
        <f>SUM(E34+E35)</f>
        <v>93518.47</v>
      </c>
      <c r="F33" s="9">
        <f>SUM(F34+F35)</f>
        <v>15926</v>
      </c>
      <c r="G33" s="9">
        <f>SUM(G34+G35)</f>
        <v>16500</v>
      </c>
      <c r="H33" s="9">
        <f>SUM(H34+H35)</f>
        <v>16500</v>
      </c>
      <c r="I33" s="10">
        <f>SUM(I34+I35)</f>
        <v>16500</v>
      </c>
    </row>
    <row r="34" spans="1:9" ht="33" customHeight="1" x14ac:dyDescent="0.25">
      <c r="A34" s="167">
        <v>42</v>
      </c>
      <c r="B34" s="168"/>
      <c r="C34" s="169"/>
      <c r="D34" s="25" t="s">
        <v>30</v>
      </c>
      <c r="E34" s="8">
        <v>39765.730000000003</v>
      </c>
      <c r="F34" s="9">
        <v>0</v>
      </c>
      <c r="G34" s="9">
        <v>5000</v>
      </c>
      <c r="H34" s="9">
        <v>5000</v>
      </c>
      <c r="I34" s="10">
        <v>5000</v>
      </c>
    </row>
    <row r="35" spans="1:9" ht="33" customHeight="1" x14ac:dyDescent="0.25">
      <c r="A35" s="167">
        <v>45</v>
      </c>
      <c r="B35" s="168"/>
      <c r="C35" s="169"/>
      <c r="D35" s="25" t="s">
        <v>78</v>
      </c>
      <c r="E35" s="8">
        <v>53752.74</v>
      </c>
      <c r="F35" s="9">
        <v>15926</v>
      </c>
      <c r="G35" s="9">
        <v>11500</v>
      </c>
      <c r="H35" s="9">
        <v>11500</v>
      </c>
      <c r="I35" s="10">
        <v>11500</v>
      </c>
    </row>
    <row r="36" spans="1:9" ht="25.5" x14ac:dyDescent="0.25">
      <c r="A36" s="170" t="s">
        <v>112</v>
      </c>
      <c r="B36" s="171"/>
      <c r="C36" s="172"/>
      <c r="D36" s="118" t="s">
        <v>113</v>
      </c>
      <c r="E36" s="110">
        <f>SUM(E37+E41+E45+E49+E55+E61+E70+E75+E79+E83)</f>
        <v>91105.959999999992</v>
      </c>
      <c r="F36" s="111">
        <f>SUM(F37+F41+F45+F49+F55+F61+F70+F75+F79+F83)</f>
        <v>81617</v>
      </c>
      <c r="G36" s="111">
        <f>SUM(G37)</f>
        <v>21300</v>
      </c>
      <c r="H36" s="111">
        <f t="shared" ref="H36:I39" si="2">SUM(H37)</f>
        <v>21300</v>
      </c>
      <c r="I36" s="127">
        <f t="shared" si="2"/>
        <v>21300</v>
      </c>
    </row>
    <row r="37" spans="1:9" ht="26.45" customHeight="1" x14ac:dyDescent="0.25">
      <c r="A37" s="164" t="s">
        <v>114</v>
      </c>
      <c r="B37" s="165"/>
      <c r="C37" s="166"/>
      <c r="D37" s="84" t="s">
        <v>115</v>
      </c>
      <c r="E37" s="94">
        <f t="shared" ref="E37:G39" si="3">SUM(E38)</f>
        <v>19327.259999999998</v>
      </c>
      <c r="F37" s="31">
        <f t="shared" si="3"/>
        <v>19072</v>
      </c>
      <c r="G37" s="31">
        <f t="shared" si="3"/>
        <v>21300</v>
      </c>
      <c r="H37" s="31">
        <f t="shared" si="2"/>
        <v>21300</v>
      </c>
      <c r="I37" s="102">
        <f t="shared" si="2"/>
        <v>21300</v>
      </c>
    </row>
    <row r="38" spans="1:9" ht="14.45" customHeight="1" x14ac:dyDescent="0.25">
      <c r="A38" s="158" t="s">
        <v>95</v>
      </c>
      <c r="B38" s="159"/>
      <c r="C38" s="160"/>
      <c r="D38" s="123" t="s">
        <v>96</v>
      </c>
      <c r="E38" s="86">
        <f t="shared" si="3"/>
        <v>19327.259999999998</v>
      </c>
      <c r="F38" s="87">
        <f t="shared" si="3"/>
        <v>19072</v>
      </c>
      <c r="G38" s="116">
        <f t="shared" si="3"/>
        <v>21300</v>
      </c>
      <c r="H38" s="87">
        <f t="shared" si="2"/>
        <v>21300</v>
      </c>
      <c r="I38" s="104">
        <f t="shared" si="2"/>
        <v>21300</v>
      </c>
    </row>
    <row r="39" spans="1:9" ht="14.45" customHeight="1" x14ac:dyDescent="0.25">
      <c r="A39" s="67">
        <v>3</v>
      </c>
      <c r="B39" s="62"/>
      <c r="C39" s="63"/>
      <c r="D39" s="68" t="s">
        <v>10</v>
      </c>
      <c r="E39" s="8">
        <f t="shared" si="3"/>
        <v>19327.259999999998</v>
      </c>
      <c r="F39" s="9">
        <f t="shared" si="3"/>
        <v>19072</v>
      </c>
      <c r="G39" s="69">
        <f t="shared" si="3"/>
        <v>21300</v>
      </c>
      <c r="H39" s="9">
        <f t="shared" si="2"/>
        <v>21300</v>
      </c>
      <c r="I39" s="10">
        <f t="shared" si="2"/>
        <v>21300</v>
      </c>
    </row>
    <row r="40" spans="1:9" ht="38.25" x14ac:dyDescent="0.25">
      <c r="A40" s="167">
        <v>37</v>
      </c>
      <c r="B40" s="168"/>
      <c r="C40" s="169"/>
      <c r="D40" s="60" t="s">
        <v>77</v>
      </c>
      <c r="E40" s="8">
        <v>19327.259999999998</v>
      </c>
      <c r="F40" s="9">
        <v>19072</v>
      </c>
      <c r="G40" s="9">
        <v>21300</v>
      </c>
      <c r="H40" s="9">
        <v>21300</v>
      </c>
      <c r="I40" s="10">
        <v>21300</v>
      </c>
    </row>
    <row r="41" spans="1:9" x14ac:dyDescent="0.25">
      <c r="A41" s="164" t="s">
        <v>116</v>
      </c>
      <c r="B41" s="165"/>
      <c r="C41" s="166"/>
      <c r="D41" s="119" t="s">
        <v>117</v>
      </c>
      <c r="E41" s="105">
        <f t="shared" ref="E41:I43" si="4">SUM(E42)</f>
        <v>0</v>
      </c>
      <c r="F41" s="31">
        <f t="shared" si="4"/>
        <v>0</v>
      </c>
      <c r="G41" s="106">
        <f t="shared" si="4"/>
        <v>2000</v>
      </c>
      <c r="H41" s="31">
        <f t="shared" si="4"/>
        <v>2000</v>
      </c>
      <c r="I41" s="113">
        <f t="shared" si="4"/>
        <v>2000</v>
      </c>
    </row>
    <row r="42" spans="1:9" ht="14.45" customHeight="1" x14ac:dyDescent="0.25">
      <c r="A42" s="158" t="s">
        <v>95</v>
      </c>
      <c r="B42" s="159"/>
      <c r="C42" s="160"/>
      <c r="D42" s="122" t="s">
        <v>96</v>
      </c>
      <c r="E42" s="86">
        <f t="shared" si="4"/>
        <v>0</v>
      </c>
      <c r="F42" s="87">
        <f t="shared" si="4"/>
        <v>0</v>
      </c>
      <c r="G42" s="87">
        <f t="shared" si="4"/>
        <v>2000</v>
      </c>
      <c r="H42" s="87">
        <f t="shared" si="4"/>
        <v>2000</v>
      </c>
      <c r="I42" s="104">
        <f t="shared" si="4"/>
        <v>2000</v>
      </c>
    </row>
    <row r="43" spans="1:9" ht="30.75" customHeight="1" x14ac:dyDescent="0.25">
      <c r="A43" s="167">
        <v>3</v>
      </c>
      <c r="B43" s="168"/>
      <c r="C43" s="169"/>
      <c r="D43" s="25" t="s">
        <v>10</v>
      </c>
      <c r="E43" s="8">
        <f t="shared" si="4"/>
        <v>0</v>
      </c>
      <c r="F43" s="9">
        <f t="shared" si="4"/>
        <v>0</v>
      </c>
      <c r="G43" s="9">
        <f t="shared" si="4"/>
        <v>2000</v>
      </c>
      <c r="H43" s="9">
        <f t="shared" si="4"/>
        <v>2000</v>
      </c>
      <c r="I43" s="10">
        <f t="shared" si="4"/>
        <v>2000</v>
      </c>
    </row>
    <row r="44" spans="1:9" x14ac:dyDescent="0.25">
      <c r="A44" s="167">
        <v>32</v>
      </c>
      <c r="B44" s="168"/>
      <c r="C44" s="169"/>
      <c r="D44" s="25" t="s">
        <v>21</v>
      </c>
      <c r="E44" s="8"/>
      <c r="F44" s="9"/>
      <c r="G44" s="9">
        <v>2000</v>
      </c>
      <c r="H44" s="9">
        <v>2000</v>
      </c>
      <c r="I44" s="10">
        <v>2000</v>
      </c>
    </row>
    <row r="45" spans="1:9" x14ac:dyDescent="0.25">
      <c r="A45" s="164" t="s">
        <v>118</v>
      </c>
      <c r="B45" s="165"/>
      <c r="C45" s="166"/>
      <c r="D45" s="120" t="s">
        <v>119</v>
      </c>
      <c r="E45" s="105">
        <f t="shared" ref="E45:I47" si="5">SUM(E46)</f>
        <v>0</v>
      </c>
      <c r="F45" s="31">
        <f t="shared" si="5"/>
        <v>0</v>
      </c>
      <c r="G45" s="106">
        <f t="shared" si="5"/>
        <v>500</v>
      </c>
      <c r="H45" s="31">
        <f t="shared" si="5"/>
        <v>500</v>
      </c>
      <c r="I45" s="113">
        <f t="shared" si="5"/>
        <v>500</v>
      </c>
    </row>
    <row r="46" spans="1:9" ht="14.45" customHeight="1" x14ac:dyDescent="0.25">
      <c r="A46" s="167" t="s">
        <v>120</v>
      </c>
      <c r="B46" s="168"/>
      <c r="C46" s="169"/>
      <c r="D46" s="25" t="s">
        <v>96</v>
      </c>
      <c r="E46" s="8">
        <f t="shared" si="5"/>
        <v>0</v>
      </c>
      <c r="F46" s="9">
        <f t="shared" si="5"/>
        <v>0</v>
      </c>
      <c r="G46" s="9">
        <f t="shared" si="5"/>
        <v>500</v>
      </c>
      <c r="H46" s="9">
        <f t="shared" si="5"/>
        <v>500</v>
      </c>
      <c r="I46" s="10">
        <f t="shared" si="5"/>
        <v>500</v>
      </c>
    </row>
    <row r="47" spans="1:9" ht="14.45" customHeight="1" x14ac:dyDescent="0.25">
      <c r="A47" s="61">
        <v>3</v>
      </c>
      <c r="B47" s="62"/>
      <c r="C47" s="63"/>
      <c r="D47" s="25" t="s">
        <v>10</v>
      </c>
      <c r="E47" s="8">
        <f t="shared" si="5"/>
        <v>0</v>
      </c>
      <c r="F47" s="9">
        <f t="shared" si="5"/>
        <v>0</v>
      </c>
      <c r="G47" s="9">
        <f t="shared" si="5"/>
        <v>500</v>
      </c>
      <c r="H47" s="9">
        <f t="shared" si="5"/>
        <v>500</v>
      </c>
      <c r="I47" s="10">
        <f t="shared" si="5"/>
        <v>500</v>
      </c>
    </row>
    <row r="48" spans="1:9" x14ac:dyDescent="0.25">
      <c r="A48" s="61">
        <v>32</v>
      </c>
      <c r="B48" s="62"/>
      <c r="C48" s="63"/>
      <c r="D48" s="25" t="s">
        <v>21</v>
      </c>
      <c r="E48" s="8"/>
      <c r="F48" s="9">
        <v>0</v>
      </c>
      <c r="G48" s="9">
        <v>500</v>
      </c>
      <c r="H48" s="9">
        <v>500</v>
      </c>
      <c r="I48" s="10">
        <v>500</v>
      </c>
    </row>
    <row r="49" spans="1:9" ht="25.5" x14ac:dyDescent="0.25">
      <c r="A49" s="164" t="s">
        <v>121</v>
      </c>
      <c r="B49" s="165"/>
      <c r="C49" s="166"/>
      <c r="D49" s="120" t="s">
        <v>122</v>
      </c>
      <c r="E49" s="94">
        <f>SUM(E50)</f>
        <v>13691.23</v>
      </c>
      <c r="F49" s="31">
        <f>SUM(F50)</f>
        <v>13811</v>
      </c>
      <c r="G49" s="106">
        <f>SUM(G50)</f>
        <v>14200</v>
      </c>
      <c r="H49" s="31">
        <f>SUM(H50)</f>
        <v>14200</v>
      </c>
      <c r="I49" s="113">
        <f>SUM(I50)</f>
        <v>14200</v>
      </c>
    </row>
    <row r="50" spans="1:9" ht="21.6" customHeight="1" x14ac:dyDescent="0.25">
      <c r="A50" s="158" t="s">
        <v>106</v>
      </c>
      <c r="B50" s="159"/>
      <c r="C50" s="160"/>
      <c r="D50" s="121" t="s">
        <v>127</v>
      </c>
      <c r="E50" s="86">
        <f>SUM(E51+E53)</f>
        <v>13691.23</v>
      </c>
      <c r="F50" s="87">
        <f>SUM(F51+F53)</f>
        <v>13811</v>
      </c>
      <c r="G50" s="87">
        <f>SUM(G51+G53)</f>
        <v>14200</v>
      </c>
      <c r="H50" s="87">
        <f>SUM(H51+H53)</f>
        <v>14200</v>
      </c>
      <c r="I50" s="104">
        <f>SUM(I51+I53)</f>
        <v>14200</v>
      </c>
    </row>
    <row r="51" spans="1:9" ht="18.600000000000001" customHeight="1" x14ac:dyDescent="0.25">
      <c r="A51" s="155">
        <v>3</v>
      </c>
      <c r="B51" s="156"/>
      <c r="C51" s="157"/>
      <c r="D51" s="68" t="s">
        <v>10</v>
      </c>
      <c r="E51" s="8">
        <f>SUM(E52)</f>
        <v>12672.76</v>
      </c>
      <c r="F51" s="9">
        <f>SUM(F52)</f>
        <v>12741</v>
      </c>
      <c r="G51" s="9">
        <f>SUM(G52)</f>
        <v>13300</v>
      </c>
      <c r="H51" s="9">
        <f>SUM(H52)</f>
        <v>13300</v>
      </c>
      <c r="I51" s="10">
        <f>SUM(I52)</f>
        <v>13300</v>
      </c>
    </row>
    <row r="52" spans="1:9" ht="38.25" x14ac:dyDescent="0.25">
      <c r="A52" s="155">
        <v>37</v>
      </c>
      <c r="B52" s="156"/>
      <c r="C52" s="157"/>
      <c r="D52" s="68" t="s">
        <v>77</v>
      </c>
      <c r="E52" s="8">
        <v>12672.76</v>
      </c>
      <c r="F52" s="9">
        <v>12741</v>
      </c>
      <c r="G52" s="9">
        <v>13300</v>
      </c>
      <c r="H52" s="9">
        <v>13300</v>
      </c>
      <c r="I52" s="10">
        <v>13300</v>
      </c>
    </row>
    <row r="53" spans="1:9" ht="25.5" x14ac:dyDescent="0.25">
      <c r="A53" s="155">
        <v>4</v>
      </c>
      <c r="B53" s="156"/>
      <c r="C53" s="157"/>
      <c r="D53" s="68" t="s">
        <v>12</v>
      </c>
      <c r="E53" s="8">
        <f>SUM(E54)</f>
        <v>1018.47</v>
      </c>
      <c r="F53" s="9">
        <f>SUM(F54)</f>
        <v>1070</v>
      </c>
      <c r="G53" s="9">
        <f>SUM(G54)</f>
        <v>900</v>
      </c>
      <c r="H53" s="9">
        <f>SUM(H54)</f>
        <v>900</v>
      </c>
      <c r="I53" s="10">
        <f>SUM(I54)</f>
        <v>900</v>
      </c>
    </row>
    <row r="54" spans="1:9" ht="25.5" x14ac:dyDescent="0.25">
      <c r="A54" s="155">
        <v>42</v>
      </c>
      <c r="B54" s="156"/>
      <c r="C54" s="157"/>
      <c r="D54" s="25" t="s">
        <v>30</v>
      </c>
      <c r="E54" s="8">
        <v>1018.47</v>
      </c>
      <c r="F54" s="9">
        <v>1070</v>
      </c>
      <c r="G54" s="9">
        <v>900</v>
      </c>
      <c r="H54" s="9">
        <v>900</v>
      </c>
      <c r="I54" s="10">
        <v>900</v>
      </c>
    </row>
    <row r="55" spans="1:9" x14ac:dyDescent="0.25">
      <c r="A55" s="164" t="s">
        <v>124</v>
      </c>
      <c r="B55" s="165"/>
      <c r="C55" s="166"/>
      <c r="D55" s="120" t="s">
        <v>128</v>
      </c>
      <c r="E55" s="94">
        <f>SUM(E56)</f>
        <v>0</v>
      </c>
      <c r="F55" s="106">
        <f>SUM(F56)</f>
        <v>0</v>
      </c>
      <c r="G55" s="106">
        <f>SUM(G56)</f>
        <v>0</v>
      </c>
      <c r="H55" s="85">
        <f>SUM(H56)</f>
        <v>0</v>
      </c>
      <c r="I55" s="102">
        <f>SUM(I56)</f>
        <v>0</v>
      </c>
    </row>
    <row r="56" spans="1:9" ht="14.45" customHeight="1" x14ac:dyDescent="0.25">
      <c r="A56" s="158" t="s">
        <v>106</v>
      </c>
      <c r="B56" s="159"/>
      <c r="C56" s="160"/>
      <c r="D56" s="121" t="s">
        <v>127</v>
      </c>
      <c r="E56" s="86">
        <f>SUM(E57+E59)</f>
        <v>0</v>
      </c>
      <c r="F56" s="87">
        <f>SUM(F57+F60)</f>
        <v>0</v>
      </c>
      <c r="G56" s="87">
        <f>SUM(G57+G59)</f>
        <v>0</v>
      </c>
      <c r="H56" s="87">
        <f>SUM(H57+H59)</f>
        <v>0</v>
      </c>
      <c r="I56" s="104">
        <f>SUM(I57+I59)</f>
        <v>0</v>
      </c>
    </row>
    <row r="57" spans="1:9" ht="19.149999999999999" customHeight="1" x14ac:dyDescent="0.25">
      <c r="A57" s="155">
        <v>3</v>
      </c>
      <c r="B57" s="156"/>
      <c r="C57" s="157"/>
      <c r="D57" s="68" t="s">
        <v>10</v>
      </c>
      <c r="E57" s="8">
        <f>SUM(E58)</f>
        <v>0</v>
      </c>
      <c r="F57" s="9">
        <f>SUM(F58)</f>
        <v>0</v>
      </c>
      <c r="G57" s="9">
        <f>SUM(G58)</f>
        <v>0</v>
      </c>
      <c r="H57" s="9">
        <f>SUM(H58)</f>
        <v>0</v>
      </c>
      <c r="I57" s="10">
        <f>SUM(I58)</f>
        <v>0</v>
      </c>
    </row>
    <row r="58" spans="1:9" ht="18.600000000000001" customHeight="1" x14ac:dyDescent="0.25">
      <c r="A58" s="71">
        <v>32</v>
      </c>
      <c r="B58" s="72"/>
      <c r="C58" s="73"/>
      <c r="D58" s="68" t="s">
        <v>21</v>
      </c>
      <c r="E58" s="8">
        <v>0</v>
      </c>
      <c r="F58" s="9"/>
      <c r="G58" s="9">
        <v>0</v>
      </c>
      <c r="H58" s="9">
        <v>0</v>
      </c>
      <c r="I58" s="10">
        <v>0</v>
      </c>
    </row>
    <row r="59" spans="1:9" ht="26.45" customHeight="1" x14ac:dyDescent="0.25">
      <c r="A59" s="71">
        <v>4</v>
      </c>
      <c r="B59" s="72"/>
      <c r="C59" s="73"/>
      <c r="D59" s="68" t="s">
        <v>12</v>
      </c>
      <c r="E59" s="8">
        <f>SUM(E60)</f>
        <v>0</v>
      </c>
      <c r="F59" s="9">
        <f>SUM(F60)</f>
        <v>0</v>
      </c>
      <c r="G59" s="9">
        <f>SUM(G60)</f>
        <v>0</v>
      </c>
      <c r="H59" s="9">
        <f>SUM(H60)</f>
        <v>0</v>
      </c>
      <c r="I59" s="10">
        <f>SUM(I60)</f>
        <v>0</v>
      </c>
    </row>
    <row r="60" spans="1:9" ht="25.5" x14ac:dyDescent="0.25">
      <c r="A60" s="155">
        <v>42</v>
      </c>
      <c r="B60" s="156"/>
      <c r="C60" s="157"/>
      <c r="D60" s="25" t="s">
        <v>30</v>
      </c>
      <c r="E60" s="8"/>
      <c r="F60" s="9"/>
      <c r="G60" s="69"/>
      <c r="H60" s="9"/>
      <c r="I60" s="10"/>
    </row>
    <row r="61" spans="1:9" ht="25.5" x14ac:dyDescent="0.25">
      <c r="A61" s="164" t="s">
        <v>125</v>
      </c>
      <c r="B61" s="165"/>
      <c r="C61" s="166"/>
      <c r="D61" s="120" t="s">
        <v>130</v>
      </c>
      <c r="E61" s="94">
        <f>SUM(E62+E65)</f>
        <v>5479.68</v>
      </c>
      <c r="F61" s="31">
        <f>SUM(F62+F65)</f>
        <v>3185</v>
      </c>
      <c r="G61" s="106">
        <f>SUM(G62+G65)</f>
        <v>5700</v>
      </c>
      <c r="H61" s="31">
        <f>SUM(H62+H65)</f>
        <v>5700</v>
      </c>
      <c r="I61" s="113">
        <f>SUM(I62+I65)</f>
        <v>5700</v>
      </c>
    </row>
    <row r="62" spans="1:9" ht="24" customHeight="1" x14ac:dyDescent="0.25">
      <c r="A62" s="158" t="s">
        <v>131</v>
      </c>
      <c r="B62" s="159"/>
      <c r="C62" s="160"/>
      <c r="D62" s="121" t="s">
        <v>132</v>
      </c>
      <c r="E62" s="86">
        <f t="shared" ref="E62:I63" si="6">SUM(E63)</f>
        <v>3105.27</v>
      </c>
      <c r="F62" s="87">
        <f t="shared" si="6"/>
        <v>1593</v>
      </c>
      <c r="G62" s="126">
        <f t="shared" si="6"/>
        <v>4600</v>
      </c>
      <c r="H62" s="87">
        <f t="shared" si="6"/>
        <v>4600</v>
      </c>
      <c r="I62" s="104">
        <f t="shared" si="6"/>
        <v>4600</v>
      </c>
    </row>
    <row r="63" spans="1:9" ht="26.45" customHeight="1" x14ac:dyDescent="0.25">
      <c r="A63" s="155">
        <v>3</v>
      </c>
      <c r="B63" s="156"/>
      <c r="C63" s="157"/>
      <c r="D63" s="68" t="s">
        <v>10</v>
      </c>
      <c r="E63" s="8">
        <f t="shared" si="6"/>
        <v>3105.27</v>
      </c>
      <c r="F63" s="9">
        <f t="shared" si="6"/>
        <v>1593</v>
      </c>
      <c r="G63" s="69">
        <f t="shared" si="6"/>
        <v>4600</v>
      </c>
      <c r="H63" s="9">
        <f t="shared" si="6"/>
        <v>4600</v>
      </c>
      <c r="I63" s="10">
        <f t="shared" si="6"/>
        <v>4600</v>
      </c>
    </row>
    <row r="64" spans="1:9" x14ac:dyDescent="0.25">
      <c r="A64" s="155">
        <v>32</v>
      </c>
      <c r="B64" s="156"/>
      <c r="C64" s="157"/>
      <c r="D64" s="68" t="s">
        <v>21</v>
      </c>
      <c r="E64" s="8">
        <v>3105.27</v>
      </c>
      <c r="F64" s="9">
        <v>1593</v>
      </c>
      <c r="G64" s="69">
        <v>4600</v>
      </c>
      <c r="H64" s="9">
        <v>4600</v>
      </c>
      <c r="I64" s="10">
        <v>4600</v>
      </c>
    </row>
    <row r="65" spans="1:9" x14ac:dyDescent="0.25">
      <c r="A65" s="158" t="s">
        <v>133</v>
      </c>
      <c r="B65" s="159"/>
      <c r="C65" s="160"/>
      <c r="D65" s="121" t="s">
        <v>134</v>
      </c>
      <c r="E65" s="86">
        <f>SUM(E66+E68)</f>
        <v>2374.41</v>
      </c>
      <c r="F65" s="87">
        <f>SUM(F66+F68)</f>
        <v>1592</v>
      </c>
      <c r="G65" s="87">
        <f>SUM(G66+G68)</f>
        <v>1100</v>
      </c>
      <c r="H65" s="87">
        <f>SUM(H66+H68)</f>
        <v>1100</v>
      </c>
      <c r="I65" s="104">
        <f>SUM(I66+I68)</f>
        <v>1100</v>
      </c>
    </row>
    <row r="66" spans="1:9" x14ac:dyDescent="0.25">
      <c r="A66" s="71">
        <v>3</v>
      </c>
      <c r="B66" s="72"/>
      <c r="C66" s="73"/>
      <c r="D66" s="68" t="s">
        <v>10</v>
      </c>
      <c r="E66" s="8">
        <f>SUM(E67)</f>
        <v>2374.41</v>
      </c>
      <c r="F66" s="9">
        <f>SUM(F67)</f>
        <v>0</v>
      </c>
      <c r="G66" s="69">
        <f>SUM(G67)</f>
        <v>100</v>
      </c>
      <c r="H66" s="9">
        <f>SUM(H67)</f>
        <v>100</v>
      </c>
      <c r="I66" s="10">
        <f>SUM(I67)</f>
        <v>100</v>
      </c>
    </row>
    <row r="67" spans="1:9" x14ac:dyDescent="0.25">
      <c r="A67" s="71">
        <v>32</v>
      </c>
      <c r="B67" s="72"/>
      <c r="C67" s="73"/>
      <c r="D67" s="68" t="s">
        <v>21</v>
      </c>
      <c r="E67" s="8">
        <v>2374.41</v>
      </c>
      <c r="F67" s="9"/>
      <c r="G67" s="69">
        <v>100</v>
      </c>
      <c r="H67" s="9">
        <v>100</v>
      </c>
      <c r="I67" s="10">
        <v>100</v>
      </c>
    </row>
    <row r="68" spans="1:9" ht="23.45" customHeight="1" x14ac:dyDescent="0.25">
      <c r="A68" s="155">
        <v>4</v>
      </c>
      <c r="B68" s="156"/>
      <c r="C68" s="157"/>
      <c r="D68" s="68" t="s">
        <v>12</v>
      </c>
      <c r="E68" s="8">
        <f>SUM(E69)</f>
        <v>0</v>
      </c>
      <c r="F68" s="9">
        <f>SUM(F69)</f>
        <v>1592</v>
      </c>
      <c r="G68" s="69">
        <f>SUM(G69)</f>
        <v>1000</v>
      </c>
      <c r="H68" s="9">
        <f>SUM(H69)</f>
        <v>1000</v>
      </c>
      <c r="I68" s="10">
        <f>SUM(I69)</f>
        <v>1000</v>
      </c>
    </row>
    <row r="69" spans="1:9" ht="25.5" x14ac:dyDescent="0.25">
      <c r="A69" s="155">
        <v>42</v>
      </c>
      <c r="B69" s="156"/>
      <c r="C69" s="157"/>
      <c r="D69" s="25" t="s">
        <v>30</v>
      </c>
      <c r="E69" s="8"/>
      <c r="F69" s="9">
        <v>1592</v>
      </c>
      <c r="G69" s="69">
        <v>1000</v>
      </c>
      <c r="H69" s="9">
        <v>1000</v>
      </c>
      <c r="I69" s="10">
        <v>1000</v>
      </c>
    </row>
    <row r="70" spans="1:9" ht="25.5" x14ac:dyDescent="0.25">
      <c r="A70" s="164" t="s">
        <v>126</v>
      </c>
      <c r="B70" s="165"/>
      <c r="C70" s="166"/>
      <c r="D70" s="120" t="s">
        <v>135</v>
      </c>
      <c r="E70" s="105">
        <f t="shared" ref="E70:H71" si="7">SUM(E71)</f>
        <v>17861.469999999998</v>
      </c>
      <c r="F70" s="31">
        <f t="shared" si="7"/>
        <v>17256</v>
      </c>
      <c r="G70" s="106">
        <f t="shared" si="7"/>
        <v>18003</v>
      </c>
      <c r="H70" s="106">
        <f t="shared" si="7"/>
        <v>18003</v>
      </c>
      <c r="I70" s="124">
        <f>SUM(I72)</f>
        <v>18003</v>
      </c>
    </row>
    <row r="71" spans="1:9" ht="27" customHeight="1" x14ac:dyDescent="0.25">
      <c r="A71" s="158" t="s">
        <v>136</v>
      </c>
      <c r="B71" s="159"/>
      <c r="C71" s="160"/>
      <c r="D71" s="121" t="s">
        <v>137</v>
      </c>
      <c r="E71" s="86">
        <f t="shared" si="7"/>
        <v>17861.469999999998</v>
      </c>
      <c r="F71" s="116">
        <f t="shared" si="7"/>
        <v>17256</v>
      </c>
      <c r="G71" s="126">
        <f t="shared" si="7"/>
        <v>18003</v>
      </c>
      <c r="H71" s="87">
        <f t="shared" si="7"/>
        <v>18003</v>
      </c>
      <c r="I71" s="104">
        <f>SUM(I72)</f>
        <v>18003</v>
      </c>
    </row>
    <row r="72" spans="1:9" ht="26.45" customHeight="1" x14ac:dyDescent="0.25">
      <c r="A72" s="155">
        <v>3</v>
      </c>
      <c r="B72" s="156"/>
      <c r="C72" s="157"/>
      <c r="D72" s="68" t="s">
        <v>10</v>
      </c>
      <c r="E72" s="8">
        <f>SUM(E73+E74)</f>
        <v>17861.469999999998</v>
      </c>
      <c r="F72" s="9">
        <f>SUM(F73+F74)</f>
        <v>17256</v>
      </c>
      <c r="G72" s="69">
        <f>SUM(G73+G74)</f>
        <v>18003</v>
      </c>
      <c r="H72" s="9">
        <f>SUM(H73+H74)</f>
        <v>18003</v>
      </c>
      <c r="I72" s="10">
        <f>SUM(I73+I74)</f>
        <v>18003</v>
      </c>
    </row>
    <row r="73" spans="1:9" x14ac:dyDescent="0.25">
      <c r="A73" s="155">
        <v>32.31</v>
      </c>
      <c r="B73" s="156"/>
      <c r="C73" s="157"/>
      <c r="D73" s="68" t="s">
        <v>21</v>
      </c>
      <c r="E73" s="8">
        <v>17450.599999999999</v>
      </c>
      <c r="F73" s="9">
        <v>10817</v>
      </c>
      <c r="G73" s="69">
        <v>14403</v>
      </c>
      <c r="H73" s="9">
        <v>14403</v>
      </c>
      <c r="I73" s="10">
        <v>14403</v>
      </c>
    </row>
    <row r="74" spans="1:9" x14ac:dyDescent="0.25">
      <c r="A74" s="155" t="s">
        <v>157</v>
      </c>
      <c r="B74" s="156"/>
      <c r="C74" s="157"/>
      <c r="D74" s="68" t="s">
        <v>79</v>
      </c>
      <c r="E74" s="8">
        <v>410.87</v>
      </c>
      <c r="F74" s="9">
        <v>6439</v>
      </c>
      <c r="G74" s="69">
        <v>3600</v>
      </c>
      <c r="H74" s="9">
        <v>3600</v>
      </c>
      <c r="I74" s="10">
        <v>3600</v>
      </c>
    </row>
    <row r="75" spans="1:9" ht="25.5" x14ac:dyDescent="0.25">
      <c r="A75" s="164" t="s">
        <v>129</v>
      </c>
      <c r="B75" s="165"/>
      <c r="C75" s="166"/>
      <c r="D75" s="120" t="s">
        <v>138</v>
      </c>
      <c r="E75" s="94">
        <f t="shared" ref="E75:I77" si="8">SUM(E76)</f>
        <v>0</v>
      </c>
      <c r="F75" s="31">
        <f t="shared" si="8"/>
        <v>0</v>
      </c>
      <c r="G75" s="106">
        <f t="shared" si="8"/>
        <v>64638</v>
      </c>
      <c r="H75" s="31">
        <f t="shared" si="8"/>
        <v>64638</v>
      </c>
      <c r="I75" s="113">
        <f t="shared" si="8"/>
        <v>64638</v>
      </c>
    </row>
    <row r="76" spans="1:9" ht="27.75" customHeight="1" x14ac:dyDescent="0.25">
      <c r="A76" s="155" t="s">
        <v>123</v>
      </c>
      <c r="B76" s="156"/>
      <c r="C76" s="157"/>
      <c r="D76" s="68" t="s">
        <v>127</v>
      </c>
      <c r="E76" s="8">
        <f t="shared" si="8"/>
        <v>0</v>
      </c>
      <c r="F76" s="9">
        <f t="shared" si="8"/>
        <v>0</v>
      </c>
      <c r="G76" s="69">
        <f t="shared" si="8"/>
        <v>64638</v>
      </c>
      <c r="H76" s="9">
        <f t="shared" si="8"/>
        <v>64638</v>
      </c>
      <c r="I76" s="10">
        <f t="shared" si="8"/>
        <v>64638</v>
      </c>
    </row>
    <row r="77" spans="1:9" x14ac:dyDescent="0.25">
      <c r="A77" s="155">
        <v>3</v>
      </c>
      <c r="B77" s="156"/>
      <c r="C77" s="157"/>
      <c r="D77" s="68" t="s">
        <v>10</v>
      </c>
      <c r="E77" s="8">
        <f t="shared" si="8"/>
        <v>0</v>
      </c>
      <c r="F77" s="9">
        <f t="shared" si="8"/>
        <v>0</v>
      </c>
      <c r="G77" s="69">
        <f t="shared" si="8"/>
        <v>64638</v>
      </c>
      <c r="H77" s="9">
        <f t="shared" si="8"/>
        <v>64638</v>
      </c>
      <c r="I77" s="10">
        <f t="shared" si="8"/>
        <v>64638</v>
      </c>
    </row>
    <row r="78" spans="1:9" x14ac:dyDescent="0.25">
      <c r="A78" s="155">
        <v>32</v>
      </c>
      <c r="B78" s="156"/>
      <c r="C78" s="157"/>
      <c r="D78" s="68" t="s">
        <v>21</v>
      </c>
      <c r="E78" s="8">
        <v>0</v>
      </c>
      <c r="F78" s="9">
        <v>0</v>
      </c>
      <c r="G78" s="69">
        <v>64638</v>
      </c>
      <c r="H78" s="9">
        <v>64638</v>
      </c>
      <c r="I78" s="10">
        <v>64638</v>
      </c>
    </row>
    <row r="79" spans="1:9" ht="38.25" x14ac:dyDescent="0.25">
      <c r="A79" s="164" t="s">
        <v>151</v>
      </c>
      <c r="B79" s="165"/>
      <c r="C79" s="166"/>
      <c r="D79" s="120" t="s">
        <v>139</v>
      </c>
      <c r="E79" s="105">
        <f>SUM(E80)</f>
        <v>0</v>
      </c>
      <c r="F79" s="106">
        <f>SUM(F80)</f>
        <v>660</v>
      </c>
      <c r="G79" s="106">
        <f>SUM(G80)</f>
        <v>660</v>
      </c>
      <c r="H79" s="31">
        <f>SUM(H80)</f>
        <v>660</v>
      </c>
      <c r="I79" s="113">
        <f>SUM(I80)</f>
        <v>660</v>
      </c>
    </row>
    <row r="80" spans="1:9" ht="25.5" x14ac:dyDescent="0.25">
      <c r="A80" s="130" t="s">
        <v>153</v>
      </c>
      <c r="B80" s="131" t="s">
        <v>152</v>
      </c>
      <c r="C80" s="128"/>
      <c r="D80" s="123" t="s">
        <v>127</v>
      </c>
      <c r="E80" s="129">
        <f>SUM(E82)</f>
        <v>0</v>
      </c>
      <c r="F80" s="116">
        <f t="shared" ref="F80:I81" si="9">SUM(F81)</f>
        <v>660</v>
      </c>
      <c r="G80" s="116">
        <f t="shared" si="9"/>
        <v>660</v>
      </c>
      <c r="H80" s="87">
        <f t="shared" si="9"/>
        <v>660</v>
      </c>
      <c r="I80" s="104">
        <f t="shared" si="9"/>
        <v>660</v>
      </c>
    </row>
    <row r="81" spans="1:9" x14ac:dyDescent="0.25">
      <c r="A81" s="155">
        <v>3</v>
      </c>
      <c r="B81" s="156"/>
      <c r="C81" s="157"/>
      <c r="D81" s="68" t="s">
        <v>10</v>
      </c>
      <c r="E81" s="8">
        <f>SUM(E82)</f>
        <v>0</v>
      </c>
      <c r="F81" s="9">
        <f t="shared" si="9"/>
        <v>660</v>
      </c>
      <c r="G81" s="9">
        <f t="shared" si="9"/>
        <v>660</v>
      </c>
      <c r="H81" s="9">
        <f t="shared" si="9"/>
        <v>660</v>
      </c>
      <c r="I81" s="10">
        <f t="shared" si="9"/>
        <v>660</v>
      </c>
    </row>
    <row r="82" spans="1:9" x14ac:dyDescent="0.25">
      <c r="A82" s="155">
        <v>38</v>
      </c>
      <c r="B82" s="156"/>
      <c r="C82" s="157"/>
      <c r="D82" s="68" t="s">
        <v>80</v>
      </c>
      <c r="E82" s="8">
        <v>0</v>
      </c>
      <c r="F82" s="9">
        <v>660</v>
      </c>
      <c r="G82" s="9">
        <v>660</v>
      </c>
      <c r="H82" s="9">
        <v>660</v>
      </c>
      <c r="I82" s="10">
        <v>660</v>
      </c>
    </row>
    <row r="83" spans="1:9" x14ac:dyDescent="0.25">
      <c r="A83" s="164" t="s">
        <v>140</v>
      </c>
      <c r="B83" s="165"/>
      <c r="C83" s="166"/>
      <c r="D83" s="120" t="s">
        <v>141</v>
      </c>
      <c r="E83" s="105">
        <f>SUM(E84+E87+E90)</f>
        <v>34746.32</v>
      </c>
      <c r="F83" s="106">
        <f>SUM(F84+F87+F90)</f>
        <v>27633</v>
      </c>
      <c r="G83" s="106">
        <f>SUM(G84+G87+G91)</f>
        <v>36314</v>
      </c>
      <c r="H83" s="31">
        <f>SUM(H84+H87+H90)</f>
        <v>36314</v>
      </c>
      <c r="I83" s="113">
        <f>SUM(I84+I87+I90)</f>
        <v>36314</v>
      </c>
    </row>
    <row r="84" spans="1:9" ht="14.45" customHeight="1" x14ac:dyDescent="0.25">
      <c r="A84" s="158" t="s">
        <v>95</v>
      </c>
      <c r="B84" s="159"/>
      <c r="C84" s="160"/>
      <c r="D84" s="121" t="s">
        <v>96</v>
      </c>
      <c r="E84" s="86">
        <f t="shared" ref="E84:I85" si="10">SUM(E85)</f>
        <v>4164.18</v>
      </c>
      <c r="F84" s="87">
        <f t="shared" si="10"/>
        <v>4206</v>
      </c>
      <c r="G84" s="126">
        <f t="shared" si="10"/>
        <v>5031</v>
      </c>
      <c r="H84" s="87">
        <f t="shared" si="10"/>
        <v>5031</v>
      </c>
      <c r="I84" s="104">
        <f t="shared" si="10"/>
        <v>5031</v>
      </c>
    </row>
    <row r="85" spans="1:9" ht="14.45" customHeight="1" x14ac:dyDescent="0.25">
      <c r="A85" s="155">
        <v>3</v>
      </c>
      <c r="B85" s="156"/>
      <c r="C85" s="157"/>
      <c r="D85" s="68" t="s">
        <v>142</v>
      </c>
      <c r="E85" s="8">
        <f t="shared" si="10"/>
        <v>4164.18</v>
      </c>
      <c r="F85" s="9">
        <f t="shared" si="10"/>
        <v>4206</v>
      </c>
      <c r="G85" s="69">
        <f t="shared" si="10"/>
        <v>5031</v>
      </c>
      <c r="H85" s="9">
        <f t="shared" si="10"/>
        <v>5031</v>
      </c>
      <c r="I85" s="10">
        <f t="shared" si="10"/>
        <v>5031</v>
      </c>
    </row>
    <row r="86" spans="1:9" x14ac:dyDescent="0.25">
      <c r="A86" s="155">
        <v>31</v>
      </c>
      <c r="B86" s="156"/>
      <c r="C86" s="157"/>
      <c r="D86" s="68" t="s">
        <v>11</v>
      </c>
      <c r="E86" s="8">
        <v>4164.18</v>
      </c>
      <c r="F86" s="9">
        <v>4206</v>
      </c>
      <c r="G86" s="69">
        <v>5031</v>
      </c>
      <c r="H86" s="9">
        <v>5031</v>
      </c>
      <c r="I86" s="10">
        <v>5031</v>
      </c>
    </row>
    <row r="87" spans="1:9" ht="23.45" customHeight="1" x14ac:dyDescent="0.25">
      <c r="A87" s="158" t="s">
        <v>131</v>
      </c>
      <c r="B87" s="159"/>
      <c r="C87" s="160"/>
      <c r="D87" s="121" t="s">
        <v>132</v>
      </c>
      <c r="E87" s="86">
        <f t="shared" ref="E87:I88" si="11">SUM(E88)</f>
        <v>7812.79</v>
      </c>
      <c r="F87" s="87">
        <f t="shared" si="11"/>
        <v>10810</v>
      </c>
      <c r="G87" s="126">
        <f t="shared" si="11"/>
        <v>12217</v>
      </c>
      <c r="H87" s="87">
        <f t="shared" si="11"/>
        <v>12217</v>
      </c>
      <c r="I87" s="104">
        <f t="shared" si="11"/>
        <v>12217</v>
      </c>
    </row>
    <row r="88" spans="1:9" x14ac:dyDescent="0.25">
      <c r="A88" s="71">
        <v>3</v>
      </c>
      <c r="B88" s="72"/>
      <c r="C88" s="73"/>
      <c r="D88" s="68" t="s">
        <v>10</v>
      </c>
      <c r="E88" s="8">
        <f t="shared" si="11"/>
        <v>7812.79</v>
      </c>
      <c r="F88" s="9">
        <f t="shared" si="11"/>
        <v>10810</v>
      </c>
      <c r="G88" s="69">
        <f t="shared" si="11"/>
        <v>12217</v>
      </c>
      <c r="H88" s="9">
        <f t="shared" si="11"/>
        <v>12217</v>
      </c>
      <c r="I88" s="10">
        <f t="shared" si="11"/>
        <v>12217</v>
      </c>
    </row>
    <row r="89" spans="1:9" ht="15" customHeight="1" x14ac:dyDescent="0.25">
      <c r="A89" s="155">
        <v>32</v>
      </c>
      <c r="B89" s="156"/>
      <c r="C89" s="157"/>
      <c r="D89" s="68" t="s">
        <v>21</v>
      </c>
      <c r="E89" s="8">
        <v>7812.79</v>
      </c>
      <c r="F89" s="9">
        <v>10810</v>
      </c>
      <c r="G89" s="69">
        <v>12217</v>
      </c>
      <c r="H89" s="9">
        <v>12217</v>
      </c>
      <c r="I89" s="10">
        <v>12217</v>
      </c>
    </row>
    <row r="90" spans="1:9" x14ac:dyDescent="0.25">
      <c r="A90" s="158" t="s">
        <v>143</v>
      </c>
      <c r="B90" s="159"/>
      <c r="C90" s="160"/>
      <c r="D90" s="121" t="s">
        <v>149</v>
      </c>
      <c r="E90" s="125">
        <f>SUM(E91)</f>
        <v>22769.35</v>
      </c>
      <c r="F90" s="126">
        <f>SUM(F91)</f>
        <v>12617</v>
      </c>
      <c r="G90" s="126">
        <f>SUM(G91)</f>
        <v>19066</v>
      </c>
      <c r="H90" s="87">
        <f>SUM(H91)</f>
        <v>19066</v>
      </c>
      <c r="I90" s="104">
        <f>SUM(I91)</f>
        <v>19066</v>
      </c>
    </row>
    <row r="91" spans="1:9" ht="14.45" customHeight="1" x14ac:dyDescent="0.25">
      <c r="A91" s="155">
        <v>3</v>
      </c>
      <c r="B91" s="156"/>
      <c r="C91" s="157"/>
      <c r="D91" s="68" t="s">
        <v>10</v>
      </c>
      <c r="E91" s="70">
        <f>SUM(E92+E93)</f>
        <v>22769.35</v>
      </c>
      <c r="F91" s="69">
        <f>SUM(F92+F93)</f>
        <v>12617</v>
      </c>
      <c r="G91" s="69">
        <f>SUM(G92+G93)</f>
        <v>19066</v>
      </c>
      <c r="H91" s="9">
        <f>SUM(H92+H93)</f>
        <v>19066</v>
      </c>
      <c r="I91" s="10">
        <f>SUM(I92+I93)</f>
        <v>19066</v>
      </c>
    </row>
    <row r="92" spans="1:9" x14ac:dyDescent="0.25">
      <c r="A92" s="155">
        <v>31</v>
      </c>
      <c r="B92" s="156"/>
      <c r="C92" s="157"/>
      <c r="D92" s="68" t="s">
        <v>11</v>
      </c>
      <c r="E92" s="70">
        <v>21686.76</v>
      </c>
      <c r="F92" s="69">
        <v>11339</v>
      </c>
      <c r="G92" s="69">
        <v>18266</v>
      </c>
      <c r="H92" s="9">
        <v>18266</v>
      </c>
      <c r="I92" s="10">
        <v>18266</v>
      </c>
    </row>
    <row r="93" spans="1:9" x14ac:dyDescent="0.25">
      <c r="A93" s="155">
        <v>32</v>
      </c>
      <c r="B93" s="156"/>
      <c r="C93" s="157"/>
      <c r="D93" s="68" t="s">
        <v>21</v>
      </c>
      <c r="E93" s="70">
        <v>1082.5899999999999</v>
      </c>
      <c r="F93" s="69">
        <v>1278</v>
      </c>
      <c r="G93" s="69">
        <v>800</v>
      </c>
      <c r="H93" s="9">
        <v>800</v>
      </c>
      <c r="I93" s="10">
        <v>800</v>
      </c>
    </row>
    <row r="94" spans="1:9" x14ac:dyDescent="0.25">
      <c r="A94" s="161" t="s">
        <v>148</v>
      </c>
      <c r="B94" s="162"/>
      <c r="C94" s="163"/>
      <c r="D94" s="84" t="s">
        <v>147</v>
      </c>
      <c r="E94" s="94">
        <f>SUM(E95+E98)</f>
        <v>1298.81</v>
      </c>
      <c r="F94" s="31">
        <f>SUM(F95+F98)</f>
        <v>0</v>
      </c>
      <c r="G94" s="31">
        <f>SUM(G95+G98)</f>
        <v>1900</v>
      </c>
      <c r="H94" s="31">
        <f>SUM(H95+H98)</f>
        <v>1900</v>
      </c>
      <c r="I94" s="113">
        <f>SUM(I95+I98)</f>
        <v>1900</v>
      </c>
    </row>
    <row r="95" spans="1:9" x14ac:dyDescent="0.25">
      <c r="A95" s="158" t="s">
        <v>143</v>
      </c>
      <c r="B95" s="159"/>
      <c r="C95" s="160"/>
      <c r="D95" s="121" t="s">
        <v>149</v>
      </c>
      <c r="E95" s="125">
        <f>SUM(E96)</f>
        <v>99.07</v>
      </c>
      <c r="F95" s="126">
        <f>SUM(F96)</f>
        <v>0</v>
      </c>
      <c r="G95" s="126">
        <f>SUM(G96)</f>
        <v>250</v>
      </c>
      <c r="H95" s="87">
        <f>SUM(H96)</f>
        <v>250</v>
      </c>
      <c r="I95" s="104">
        <f>SUM(I96)</f>
        <v>250</v>
      </c>
    </row>
    <row r="96" spans="1:9" x14ac:dyDescent="0.25">
      <c r="A96" s="155">
        <v>3</v>
      </c>
      <c r="B96" s="156"/>
      <c r="C96" s="157"/>
      <c r="D96" s="68" t="s">
        <v>10</v>
      </c>
      <c r="E96" s="70">
        <f>SUM(E97)</f>
        <v>99.07</v>
      </c>
      <c r="F96" s="69">
        <f>AVERAGE(F97)</f>
        <v>0</v>
      </c>
      <c r="G96" s="69">
        <f>SUM(G97)</f>
        <v>250</v>
      </c>
      <c r="H96" s="9">
        <f>SUM(H97)</f>
        <v>250</v>
      </c>
      <c r="I96" s="10">
        <f>SUM(I97)</f>
        <v>250</v>
      </c>
    </row>
    <row r="97" spans="1:9" x14ac:dyDescent="0.25">
      <c r="A97" s="155">
        <v>32</v>
      </c>
      <c r="B97" s="156"/>
      <c r="C97" s="157"/>
      <c r="D97" s="68" t="s">
        <v>21</v>
      </c>
      <c r="E97" s="70">
        <v>99.07</v>
      </c>
      <c r="F97" s="69">
        <v>0</v>
      </c>
      <c r="G97" s="69">
        <v>250</v>
      </c>
      <c r="H97" s="9">
        <v>250</v>
      </c>
      <c r="I97" s="10">
        <v>250</v>
      </c>
    </row>
    <row r="98" spans="1:9" x14ac:dyDescent="0.25">
      <c r="A98" s="158" t="s">
        <v>97</v>
      </c>
      <c r="B98" s="159"/>
      <c r="C98" s="160"/>
      <c r="D98" s="121" t="s">
        <v>150</v>
      </c>
      <c r="E98" s="125">
        <f t="shared" ref="E98:I99" si="12">SUM(E99)</f>
        <v>1199.74</v>
      </c>
      <c r="F98" s="126">
        <f t="shared" si="12"/>
        <v>0</v>
      </c>
      <c r="G98" s="126">
        <f t="shared" si="12"/>
        <v>1650</v>
      </c>
      <c r="H98" s="87">
        <f t="shared" si="12"/>
        <v>1650</v>
      </c>
      <c r="I98" s="104">
        <f t="shared" si="12"/>
        <v>1650</v>
      </c>
    </row>
    <row r="99" spans="1:9" x14ac:dyDescent="0.25">
      <c r="A99" s="155">
        <v>3</v>
      </c>
      <c r="B99" s="156"/>
      <c r="C99" s="157"/>
      <c r="D99" s="68" t="s">
        <v>142</v>
      </c>
      <c r="E99" s="70">
        <f t="shared" si="12"/>
        <v>1199.74</v>
      </c>
      <c r="F99" s="69">
        <f t="shared" si="12"/>
        <v>0</v>
      </c>
      <c r="G99" s="69">
        <f t="shared" si="12"/>
        <v>1650</v>
      </c>
      <c r="H99" s="9">
        <f t="shared" si="12"/>
        <v>1650</v>
      </c>
      <c r="I99" s="10">
        <f t="shared" si="12"/>
        <v>1650</v>
      </c>
    </row>
    <row r="100" spans="1:9" x14ac:dyDescent="0.25">
      <c r="A100" s="155">
        <v>32</v>
      </c>
      <c r="B100" s="156"/>
      <c r="C100" s="157"/>
      <c r="D100" s="68" t="s">
        <v>21</v>
      </c>
      <c r="E100" s="70">
        <v>1199.74</v>
      </c>
      <c r="F100" s="69">
        <v>0</v>
      </c>
      <c r="G100" s="69">
        <v>1650</v>
      </c>
      <c r="H100" s="9">
        <v>1650</v>
      </c>
      <c r="I100" s="10">
        <v>1650</v>
      </c>
    </row>
    <row r="101" spans="1:9" x14ac:dyDescent="0.25">
      <c r="A101" s="155"/>
      <c r="B101" s="156"/>
      <c r="C101" s="157"/>
      <c r="D101" s="68"/>
      <c r="E101" s="70"/>
      <c r="F101" s="69"/>
      <c r="G101" s="69"/>
      <c r="H101" s="9"/>
      <c r="I101" s="10"/>
    </row>
  </sheetData>
  <mergeCells count="84">
    <mergeCell ref="A23:C23"/>
    <mergeCell ref="A24:C24"/>
    <mergeCell ref="A16:C16"/>
    <mergeCell ref="A17:C17"/>
    <mergeCell ref="A18:C18"/>
    <mergeCell ref="A19:C19"/>
    <mergeCell ref="A22:C22"/>
    <mergeCell ref="A8:C8"/>
    <mergeCell ref="A9:C9"/>
    <mergeCell ref="A11:C11"/>
    <mergeCell ref="A10:C10"/>
    <mergeCell ref="A20:C20"/>
    <mergeCell ref="A6:C6"/>
    <mergeCell ref="A7:C7"/>
    <mergeCell ref="A1:I1"/>
    <mergeCell ref="A3:I3"/>
    <mergeCell ref="A5:C5"/>
    <mergeCell ref="A25:C25"/>
    <mergeCell ref="A27:C27"/>
    <mergeCell ref="A28:C28"/>
    <mergeCell ref="A29:C29"/>
    <mergeCell ref="A30:C30"/>
    <mergeCell ref="A44:C44"/>
    <mergeCell ref="A45:C45"/>
    <mergeCell ref="A46:C46"/>
    <mergeCell ref="A49:C49"/>
    <mergeCell ref="A31:C31"/>
    <mergeCell ref="A37:C37"/>
    <mergeCell ref="A41:C41"/>
    <mergeCell ref="A36:C36"/>
    <mergeCell ref="A38:C38"/>
    <mergeCell ref="A40:C40"/>
    <mergeCell ref="A42:C42"/>
    <mergeCell ref="A43:C43"/>
    <mergeCell ref="A32:C32"/>
    <mergeCell ref="A33:C33"/>
    <mergeCell ref="A34:C34"/>
    <mergeCell ref="A35:C35"/>
    <mergeCell ref="A50:C50"/>
    <mergeCell ref="A51:C51"/>
    <mergeCell ref="A52:C52"/>
    <mergeCell ref="A53:C53"/>
    <mergeCell ref="A54:C54"/>
    <mergeCell ref="A55:C55"/>
    <mergeCell ref="A56:C56"/>
    <mergeCell ref="A57:C57"/>
    <mergeCell ref="A60:C60"/>
    <mergeCell ref="A61:C61"/>
    <mergeCell ref="A62:C62"/>
    <mergeCell ref="A63:C63"/>
    <mergeCell ref="A64:C64"/>
    <mergeCell ref="A65:C65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1:C81"/>
    <mergeCell ref="A82:C82"/>
    <mergeCell ref="A83:C83"/>
    <mergeCell ref="A84:C84"/>
    <mergeCell ref="A91:C91"/>
    <mergeCell ref="A92:C92"/>
    <mergeCell ref="A93:C93"/>
    <mergeCell ref="A94:C94"/>
    <mergeCell ref="A85:C85"/>
    <mergeCell ref="A86:C86"/>
    <mergeCell ref="A87:C87"/>
    <mergeCell ref="A89:C89"/>
    <mergeCell ref="A90:C90"/>
    <mergeCell ref="A100:C100"/>
    <mergeCell ref="A101:C101"/>
    <mergeCell ref="A95:C95"/>
    <mergeCell ref="A96:C96"/>
    <mergeCell ref="A97:C97"/>
    <mergeCell ref="A98:C98"/>
    <mergeCell ref="A99:C9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2023-10-06T14:24:51Z</cp:lastPrinted>
  <dcterms:created xsi:type="dcterms:W3CDTF">2022-08-12T12:51:27Z</dcterms:created>
  <dcterms:modified xsi:type="dcterms:W3CDTF">2023-11-27T10:04:46Z</dcterms:modified>
</cp:coreProperties>
</file>